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6096F712-3DDF-460E-A199-0C15098B1BE2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C33" i="6"/>
  <c r="C23" i="6"/>
  <c r="C13" i="6"/>
  <c r="C5" i="6"/>
  <c r="C42" i="5" l="1"/>
  <c r="H43" i="6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<sst xmlns="http://schemas.openxmlformats.org/spreadsheetml/2006/main" count="203" uniqueCount="142">
  <si>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</si>
  <si>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</si>
  <si>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</si>
  <si>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</si>
  <si>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</si>
  <si>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</si>
  <si>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</si>
  <si>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</si>
  <si>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</si>
  <si>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</si>
  <si>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</si>
  <si>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</si>
  <si>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</si>
  <si>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</si>
  <si>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</si>
  <si>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</si>
  <si>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</si>
  <si>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</si>
  <si>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</si>
  <si>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</si>
  <si>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</si>
  <si>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</si>
  <si>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</si>
  <si>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</si>
  <si>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</si>
  <si>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</si>
  <si>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</si>
  <si>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</si>
  <si>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</si>
  <si>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</si>
  <si>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</si>
  <si>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</si>
  <si>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</si>
  <si>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</si>
  <si>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</si>
  <si>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</si>
  <si>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</si>
  <si>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</si>
  <si>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</si>
  <si>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</si>
  <si>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</si>
  <si>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</si>
  <si>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</si>
  <si>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</si>
  <si>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</si>
  <si>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</si>
  <si>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</si>
  <si>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</si>
  <si>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</si>
  <si>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</si>
  <si>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</si>
  <si>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</si>
  <si>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</si>
  <si>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</si>
  <si>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</si>
  <si>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</si>
  <si>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</si>
  <si>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</si>
  <si>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</si>
  <si>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</si>
  <si>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</si>
  <si>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</si>
  <si>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</si>
  <si>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</si>
  <si>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</si>
  <si>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</si>
  <si>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</si>
  <si>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</si>
  <si>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</si>
  <si>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</si>
  <si>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</si>
  <si>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</si>
  <si>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</si>
  <si>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</si>
  <si>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</si>
  <si>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</si>
  <si>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</si>
  <si>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</si>
  <si>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</si>
  <si>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</si>
  <si>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</si>
  <si>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</si>
  <si>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</si>
  <si>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</si>
  <si>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</si>
  <si>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</si>
  <si>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</si>
  <si>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</si>
  <si>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</si>
  <si>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</si>
  <si>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</si>
  <si>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</si>
  <si>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</si>
  <si>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</si>
  <si>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</si>
  <si>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</si>
  <si>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</si>
  <si>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</si>
  <si>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</si>
  <si>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</si>
  <si>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</si>
  <si>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</si>
  <si>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</si>
  <si>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</si>
  <si>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</si>
  <si>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</si>
  <si>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</si>
  <si>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</si>
  <si>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</si>
  <si>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</si>
  <si>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</si>
  <si>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</si>
  <si>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</si>
  <si>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</si>
  <si>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</si>
  <si>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</si>
  <si>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</si>
  <si>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</si>
  <si>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</si>
  <si>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</si>
  <si>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</si>
  <si>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</si>
  <si>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</si>
  <si>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</si>
  <si>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</si>
  <si>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</si>
  <si>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</si>
  <si>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</si>
  <si>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</si>
  <si>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</si>
  <si>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</si>
  <si>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</si>
  <si>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y Atención a la Juventud Iturbidense
Estado Analítico del Ejercicio del Presupuesto de Egresos
Clasificación por Objeto del Gasto(Capítulo y Concepto)
Del 1 de Enero AL 31 DE DICIEMBRE DEL 2021</t>
  </si>
  <si>
    <t>Comisión Municipal del Deporte y Atención a la Juventud Iturbidense
Estado Analítico del Ejercicio del Presupuesto de Egresos
Clasificación Ecónomica (Por Tipo de Gasto)
Del 1 de Enero AL 31 DE DICIEMBRE DEL 2021</t>
  </si>
  <si>
    <t>PROMOVER EL DEPORTE EN TODAS SUS MANIFES</t>
  </si>
  <si>
    <t>AREA DE CONTABILIDAD</t>
  </si>
  <si>
    <t>DIRECCION DE COMUDAJI</t>
  </si>
  <si>
    <t>Comisión Municipal del Deporte y Atención a la Juventud Iturbidense
Estado Analítico del Ejercicio del Presupuesto de Egresos
Clasificación Administrativa
Del 1 de Enero AL 31 DE DICIEMBRE DEL 2021</t>
  </si>
  <si>
    <t>Gobierno (Federal/Estatal/Municipal) de Comisión Municipal del Deporte y Atención a la Juventud Iturbidense
Estado Analítico del Ejercicio del Presupuesto de Egresos
Clasificación Administrativa
Del 1 de Enero AL 31 DE DICIEMBRE DEL 2021</t>
  </si>
  <si>
    <t>Sector Paraestatal del Gobierno (Federal/Estatal/Municipal) de Comisión Municipal del Deporte y Atención a la Juventud Iturbidense
Estado Analítico del Ejercicio del Presupuesto de Egresos
Clasificación Administrativa
Del 1 de Enero AL 31 DE DICIEMBRE DEL 2021</t>
  </si>
  <si>
    <t>Comisión Municipal del Deporte y Atención a la Juventud Iturbidense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</si>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</sst>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2295525</xdr:colOff>
      <xdr:row>85</xdr:row>
      <xdr:rowOff>0</xdr:rowOff>
    </xdr:from>
    <xdr:to>
      <xdr:col>6</xdr:col>
      <xdr:colOff>256156</xdr:colOff>
      <xdr:row>89</xdr:row>
      <xdr:rowOff>1574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B1BEC3-571C-4CC1-895F-7B566B20A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12811125"/>
          <a:ext cx="5828281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1866900</xdr:colOff>
      <xdr:row>26</xdr:row>
      <xdr:rowOff>9525</xdr:rowOff>
    </xdr:from>
    <xdr:to>
      <xdr:col>6</xdr:col>
      <xdr:colOff>780031</xdr:colOff>
      <xdr:row>30</xdr:row>
      <xdr:rowOff>11099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40DCCF-51C4-4E22-B250-EEFFE5A8E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825" y="4391025"/>
          <a:ext cx="5828281" cy="5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62</xdr:row>
      <xdr:rowOff>19050</xdr:rowOff>
    </xdr:from>
    <xdr:to>
      <xdr:col>6</xdr:col>
      <xdr:colOff>303781</xdr:colOff>
      <xdr:row>66</xdr:row>
      <xdr:rowOff>20624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C1B0B4-C687-4726-8C9F-6E5360709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5050" y="11344275"/>
          <a:ext cx="5828281" cy="573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2200275</xdr:colOff>
      <xdr:row>50</xdr:row>
      <xdr:rowOff>38100</xdr:rowOff>
    </xdr:from>
    <xdr:to>
      <xdr:col>6</xdr:col>
      <xdr:colOff>75181</xdr:colOff>
      <xdr:row>54</xdr:row>
      <xdr:rowOff>39674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242035-5F9D-4E3F-98FE-5F323F0D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0" y="7991475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2685144</v>
      </c>
      <c r="D5" s="14">
        <f>SUM(D6:D12)</f>
        <v>100363.54</v>
      </c>
      <c r="E5" s="14">
        <f>C5+D5</f>
        <v>2785507.54</v>
      </c>
      <c r="F5" s="14">
        <f>SUM(F6:F12)</f>
        <v>2360797.7599999998</v>
      </c>
      <c r="G5" s="14">
        <f>SUM(G6:G12)</f>
        <v>2360797.7599999998</v>
      </c>
      <c r="H5" s="14">
        <f>E5-F5</f>
        <v>424709.78000000026</v>
      </c>
    </row>
    <row r="6" spans="1:8" x14ac:dyDescent="0.2">
      <c r="A6" s="49">
        <v>1100</v>
      </c>
      <c r="B6" s="11" t="s">
        <v>74</v>
      </c>
      <c r="C6" s="15">
        <v>1848725</v>
      </c>
      <c r="D6" s="15">
        <v>-50622</v>
      </c>
      <c r="E6" s="15">
        <f t="shared" ref="E6:E69" si="0">C6+D6</f>
        <v>1798103</v>
      </c>
      <c r="F6" s="15">
        <v>1624522</v>
      </c>
      <c r="G6" s="15">
        <v>1624522</v>
      </c>
      <c r="H6" s="15">
        <f t="shared" ref="H6:H69" si="1">E6-F6</f>
        <v>173581</v>
      </c>
    </row>
    <row r="7" spans="1:8" x14ac:dyDescent="0.2">
      <c r="A7" s="49">
        <v>1200</v>
      </c>
      <c r="B7" s="11" t="s">
        <v>75</v>
      </c>
      <c r="C7" s="15">
        <v>200000</v>
      </c>
      <c r="D7" s="15">
        <v>96622</v>
      </c>
      <c r="E7" s="15">
        <f t="shared" si="0"/>
        <v>296622</v>
      </c>
      <c r="F7" s="15">
        <v>246622</v>
      </c>
      <c r="G7" s="15">
        <v>246622</v>
      </c>
      <c r="H7" s="15">
        <f t="shared" si="1"/>
        <v>50000</v>
      </c>
    </row>
    <row r="8" spans="1:8" x14ac:dyDescent="0.2">
      <c r="A8" s="49">
        <v>1300</v>
      </c>
      <c r="B8" s="11" t="s">
        <v>76</v>
      </c>
      <c r="C8" s="15">
        <v>281990</v>
      </c>
      <c r="D8" s="15">
        <v>-15000</v>
      </c>
      <c r="E8" s="15">
        <f t="shared" si="0"/>
        <v>266990</v>
      </c>
      <c r="F8" s="15">
        <v>205775.79</v>
      </c>
      <c r="G8" s="15">
        <v>205775.79</v>
      </c>
      <c r="H8" s="15">
        <f t="shared" si="1"/>
        <v>61214.209999999992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354429</v>
      </c>
      <c r="D10" s="15">
        <v>69363.539999999994</v>
      </c>
      <c r="E10" s="15">
        <f t="shared" si="0"/>
        <v>423792.54</v>
      </c>
      <c r="F10" s="15">
        <v>283877.96999999997</v>
      </c>
      <c r="G10" s="15">
        <v>283877.96999999997</v>
      </c>
      <c r="H10" s="15">
        <f t="shared" si="1"/>
        <v>139914.57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372000</v>
      </c>
      <c r="D13" s="15">
        <f>SUM(D14:D22)</f>
        <v>90655.91</v>
      </c>
      <c r="E13" s="15">
        <f t="shared" si="0"/>
        <v>462655.91000000003</v>
      </c>
      <c r="F13" s="15">
        <f>SUM(F14:F22)</f>
        <v>343800.49000000005</v>
      </c>
      <c r="G13" s="15">
        <f>SUM(G14:G22)</f>
        <v>343800.49000000005</v>
      </c>
      <c r="H13" s="15">
        <f t="shared" si="1"/>
        <v>118855.41999999998</v>
      </c>
    </row>
    <row r="14" spans="1:8" x14ac:dyDescent="0.2">
      <c r="A14" s="49">
        <v>2100</v>
      </c>
      <c r="B14" s="11" t="s">
        <v>79</v>
      </c>
      <c r="C14" s="15">
        <v>75000</v>
      </c>
      <c r="D14" s="15">
        <v>17740</v>
      </c>
      <c r="E14" s="15">
        <f t="shared" si="0"/>
        <v>92740</v>
      </c>
      <c r="F14" s="15">
        <v>87708.84</v>
      </c>
      <c r="G14" s="15">
        <v>87708.84</v>
      </c>
      <c r="H14" s="15">
        <f t="shared" si="1"/>
        <v>5031.1600000000035</v>
      </c>
    </row>
    <row r="15" spans="1:8" x14ac:dyDescent="0.2">
      <c r="A15" s="49">
        <v>2200</v>
      </c>
      <c r="B15" s="11" t="s">
        <v>80</v>
      </c>
      <c r="C15" s="15">
        <v>30000</v>
      </c>
      <c r="D15" s="15">
        <v>-5000</v>
      </c>
      <c r="E15" s="15">
        <f t="shared" si="0"/>
        <v>25000</v>
      </c>
      <c r="F15" s="15">
        <v>23792</v>
      </c>
      <c r="G15" s="15">
        <v>23792</v>
      </c>
      <c r="H15" s="15">
        <f t="shared" si="1"/>
        <v>1208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83000</v>
      </c>
      <c r="D17" s="15">
        <v>35655.910000000003</v>
      </c>
      <c r="E17" s="15">
        <f t="shared" si="0"/>
        <v>118655.91</v>
      </c>
      <c r="F17" s="15">
        <v>100449.57</v>
      </c>
      <c r="G17" s="15">
        <v>100449.57</v>
      </c>
      <c r="H17" s="15">
        <f t="shared" si="1"/>
        <v>18206.339999999997</v>
      </c>
    </row>
    <row r="18" spans="1:8" x14ac:dyDescent="0.2">
      <c r="A18" s="49">
        <v>2500</v>
      </c>
      <c r="B18" s="11" t="s">
        <v>83</v>
      </c>
      <c r="C18" s="15">
        <v>13000</v>
      </c>
      <c r="D18" s="15">
        <v>20000</v>
      </c>
      <c r="E18" s="15">
        <f t="shared" si="0"/>
        <v>33000</v>
      </c>
      <c r="F18" s="15">
        <v>30952</v>
      </c>
      <c r="G18" s="15">
        <v>30952</v>
      </c>
      <c r="H18" s="15">
        <f t="shared" si="1"/>
        <v>2048</v>
      </c>
    </row>
    <row r="19" spans="1:8" x14ac:dyDescent="0.2">
      <c r="A19" s="49">
        <v>2600</v>
      </c>
      <c r="B19" s="11" t="s">
        <v>84</v>
      </c>
      <c r="C19" s="15">
        <v>90000</v>
      </c>
      <c r="D19" s="15">
        <v>-8000</v>
      </c>
      <c r="E19" s="15">
        <f t="shared" si="0"/>
        <v>82000</v>
      </c>
      <c r="F19" s="15">
        <v>68893.61</v>
      </c>
      <c r="G19" s="15">
        <v>68893.61</v>
      </c>
      <c r="H19" s="15">
        <f t="shared" si="1"/>
        <v>13106.39</v>
      </c>
    </row>
    <row r="20" spans="1:8" x14ac:dyDescent="0.2">
      <c r="A20" s="49">
        <v>2700</v>
      </c>
      <c r="B20" s="11" t="s">
        <v>85</v>
      </c>
      <c r="C20" s="15">
        <v>60000</v>
      </c>
      <c r="D20" s="15">
        <v>34000</v>
      </c>
      <c r="E20" s="15">
        <f t="shared" si="0"/>
        <v>94000</v>
      </c>
      <c r="F20" s="15">
        <v>29486.46</v>
      </c>
      <c r="G20" s="15">
        <v>29486.46</v>
      </c>
      <c r="H20" s="15">
        <f t="shared" si="1"/>
        <v>64513.54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21000</v>
      </c>
      <c r="D22" s="15">
        <v>-3740</v>
      </c>
      <c r="E22" s="15">
        <f t="shared" si="0"/>
        <v>17260</v>
      </c>
      <c r="F22" s="15">
        <v>2518.0100000000002</v>
      </c>
      <c r="G22" s="15">
        <v>2518.0100000000002</v>
      </c>
      <c r="H22" s="15">
        <f t="shared" si="1"/>
        <v>14741.99</v>
      </c>
    </row>
    <row r="23" spans="1:8" x14ac:dyDescent="0.2">
      <c r="A23" s="48" t="s">
        <v>67</v>
      </c>
      <c r="B23" s="7"/>
      <c r="C23" s="15">
        <f>SUM(C24:C32)</f>
        <v>535353</v>
      </c>
      <c r="D23" s="15">
        <f>SUM(D24:D32)</f>
        <v>230588.04</v>
      </c>
      <c r="E23" s="15">
        <f t="shared" si="0"/>
        <v>765941.04</v>
      </c>
      <c r="F23" s="15">
        <f>SUM(F24:F32)</f>
        <v>519165.67000000004</v>
      </c>
      <c r="G23" s="15">
        <f>SUM(G24:G32)</f>
        <v>519165.67000000004</v>
      </c>
      <c r="H23" s="15">
        <f t="shared" si="1"/>
        <v>246775.37</v>
      </c>
    </row>
    <row r="24" spans="1:8" x14ac:dyDescent="0.2">
      <c r="A24" s="49">
        <v>3100</v>
      </c>
      <c r="B24" s="11" t="s">
        <v>88</v>
      </c>
      <c r="C24" s="15">
        <v>131000</v>
      </c>
      <c r="D24" s="15">
        <v>-30000</v>
      </c>
      <c r="E24" s="15">
        <f t="shared" si="0"/>
        <v>101000</v>
      </c>
      <c r="F24" s="15">
        <v>73166.2</v>
      </c>
      <c r="G24" s="15">
        <v>73166.2</v>
      </c>
      <c r="H24" s="15">
        <f t="shared" si="1"/>
        <v>27833.800000000003</v>
      </c>
    </row>
    <row r="25" spans="1:8" x14ac:dyDescent="0.2">
      <c r="A25" s="49">
        <v>3200</v>
      </c>
      <c r="B25" s="11" t="s">
        <v>89</v>
      </c>
      <c r="C25" s="15">
        <v>5000</v>
      </c>
      <c r="D25" s="15">
        <v>0</v>
      </c>
      <c r="E25" s="15">
        <f t="shared" si="0"/>
        <v>5000</v>
      </c>
      <c r="F25" s="15">
        <v>4763</v>
      </c>
      <c r="G25" s="15">
        <v>4763</v>
      </c>
      <c r="H25" s="15">
        <f t="shared" si="1"/>
        <v>237</v>
      </c>
    </row>
    <row r="26" spans="1:8" x14ac:dyDescent="0.2">
      <c r="A26" s="49">
        <v>3300</v>
      </c>
      <c r="B26" s="11" t="s">
        <v>90</v>
      </c>
      <c r="C26" s="15">
        <v>46000</v>
      </c>
      <c r="D26" s="15">
        <v>62800</v>
      </c>
      <c r="E26" s="15">
        <f t="shared" si="0"/>
        <v>108800</v>
      </c>
      <c r="F26" s="15">
        <v>92800</v>
      </c>
      <c r="G26" s="15">
        <v>92800</v>
      </c>
      <c r="H26" s="15">
        <f t="shared" si="1"/>
        <v>16000</v>
      </c>
    </row>
    <row r="27" spans="1:8" x14ac:dyDescent="0.2">
      <c r="A27" s="49">
        <v>3400</v>
      </c>
      <c r="B27" s="11" t="s">
        <v>91</v>
      </c>
      <c r="C27" s="15">
        <v>29000</v>
      </c>
      <c r="D27" s="15">
        <v>-3747.54</v>
      </c>
      <c r="E27" s="15">
        <f t="shared" si="0"/>
        <v>25252.46</v>
      </c>
      <c r="F27" s="15">
        <v>23640.5</v>
      </c>
      <c r="G27" s="15">
        <v>23640.5</v>
      </c>
      <c r="H27" s="15">
        <f t="shared" si="1"/>
        <v>1611.9599999999991</v>
      </c>
    </row>
    <row r="28" spans="1:8" x14ac:dyDescent="0.2">
      <c r="A28" s="49">
        <v>3500</v>
      </c>
      <c r="B28" s="11" t="s">
        <v>92</v>
      </c>
      <c r="C28" s="15">
        <v>204000</v>
      </c>
      <c r="D28" s="15">
        <v>111535.58</v>
      </c>
      <c r="E28" s="15">
        <f t="shared" si="0"/>
        <v>315535.58</v>
      </c>
      <c r="F28" s="15">
        <v>188447.72</v>
      </c>
      <c r="G28" s="15">
        <v>188447.72</v>
      </c>
      <c r="H28" s="15">
        <f t="shared" si="1"/>
        <v>127087.86000000002</v>
      </c>
    </row>
    <row r="29" spans="1:8" x14ac:dyDescent="0.2">
      <c r="A29" s="49">
        <v>3600</v>
      </c>
      <c r="B29" s="11" t="s">
        <v>93</v>
      </c>
      <c r="C29" s="15">
        <v>8000</v>
      </c>
      <c r="D29" s="15">
        <v>15000</v>
      </c>
      <c r="E29" s="15">
        <f t="shared" si="0"/>
        <v>23000</v>
      </c>
      <c r="F29" s="15">
        <v>13688</v>
      </c>
      <c r="G29" s="15">
        <v>13688</v>
      </c>
      <c r="H29" s="15">
        <f t="shared" si="1"/>
        <v>9312</v>
      </c>
    </row>
    <row r="30" spans="1:8" x14ac:dyDescent="0.2">
      <c r="A30" s="49">
        <v>3700</v>
      </c>
      <c r="B30" s="11" t="s">
        <v>94</v>
      </c>
      <c r="C30" s="15">
        <v>41000</v>
      </c>
      <c r="D30" s="15">
        <v>-11000</v>
      </c>
      <c r="E30" s="15">
        <f t="shared" si="0"/>
        <v>30000</v>
      </c>
      <c r="F30" s="15">
        <v>18639.55</v>
      </c>
      <c r="G30" s="15">
        <v>18639.55</v>
      </c>
      <c r="H30" s="15">
        <f t="shared" si="1"/>
        <v>11360.45</v>
      </c>
    </row>
    <row r="31" spans="1:8" x14ac:dyDescent="0.2">
      <c r="A31" s="49">
        <v>3800</v>
      </c>
      <c r="B31" s="11" t="s">
        <v>95</v>
      </c>
      <c r="C31" s="15">
        <v>17000</v>
      </c>
      <c r="D31" s="15">
        <v>87000</v>
      </c>
      <c r="E31" s="15">
        <f t="shared" si="0"/>
        <v>104000</v>
      </c>
      <c r="F31" s="15">
        <v>66207.7</v>
      </c>
      <c r="G31" s="15">
        <v>66207.7</v>
      </c>
      <c r="H31" s="15">
        <f t="shared" si="1"/>
        <v>37792.300000000003</v>
      </c>
    </row>
    <row r="32" spans="1:8" x14ac:dyDescent="0.2">
      <c r="A32" s="49">
        <v>3900</v>
      </c>
      <c r="B32" s="11" t="s">
        <v>19</v>
      </c>
      <c r="C32" s="15">
        <v>54353</v>
      </c>
      <c r="D32" s="15">
        <v>-1000</v>
      </c>
      <c r="E32" s="15">
        <f t="shared" si="0"/>
        <v>53353</v>
      </c>
      <c r="F32" s="15">
        <v>37813</v>
      </c>
      <c r="G32" s="15">
        <v>37813</v>
      </c>
      <c r="H32" s="15">
        <f t="shared" si="1"/>
        <v>15540</v>
      </c>
    </row>
    <row r="33" spans="1:8" x14ac:dyDescent="0.2">
      <c r="A33" s="48" t="s">
        <v>68</v>
      </c>
      <c r="B33" s="7"/>
      <c r="C33" s="15">
        <f>SUM(C34:C42)</f>
        <v>92000</v>
      </c>
      <c r="D33" s="15">
        <f>SUM(D34:D42)</f>
        <v>-6000</v>
      </c>
      <c r="E33" s="15">
        <f t="shared" si="0"/>
        <v>86000</v>
      </c>
      <c r="F33" s="15">
        <f>SUM(F34:F42)</f>
        <v>46713</v>
      </c>
      <c r="G33" s="15">
        <f>SUM(G34:G42)</f>
        <v>46713</v>
      </c>
      <c r="H33" s="15">
        <f t="shared" si="1"/>
        <v>39287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92000</v>
      </c>
      <c r="D37" s="15">
        <v>-6000</v>
      </c>
      <c r="E37" s="15">
        <f t="shared" si="0"/>
        <v>86000</v>
      </c>
      <c r="F37" s="15">
        <v>46713</v>
      </c>
      <c r="G37" s="15">
        <v>46713</v>
      </c>
      <c r="H37" s="15">
        <f t="shared" si="1"/>
        <v>39287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5000</v>
      </c>
      <c r="D43" s="15">
        <f>SUM(D44:D52)</f>
        <v>14267</v>
      </c>
      <c r="E43" s="15">
        <f t="shared" si="0"/>
        <v>19267</v>
      </c>
      <c r="F43" s="15">
        <f>SUM(F44:F52)</f>
        <v>19267</v>
      </c>
      <c r="G43" s="15">
        <f>SUM(G44:G52)</f>
        <v>19267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19267</v>
      </c>
      <c r="E45" s="15">
        <f t="shared" si="0"/>
        <v>19267</v>
      </c>
      <c r="F45" s="15">
        <v>19267</v>
      </c>
      <c r="G45" s="15">
        <v>19267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5000</v>
      </c>
      <c r="D49" s="15">
        <v>-5000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3689497</v>
      </c>
      <c r="D77" s="17">
        <f t="shared" si="4"/>
        <v>429874.49</v>
      </c>
      <c r="E77" s="17">
        <f t="shared" si="4"/>
        <v>4119371.49</v>
      </c>
      <c r="F77" s="17">
        <f t="shared" si="4"/>
        <v>3289743.92</v>
      </c>
      <c r="G77" s="17">
        <f t="shared" si="4"/>
        <v>3289743.92</v>
      </c>
      <c r="H77" s="17">
        <f t="shared" si="4"/>
        <v>829627.57000000018</v>
      </c>
    </row>
    <row r="79" spans="1:8" ht="12" x14ac:dyDescent="0.2">
      <c r="B79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showGridLines="0" zoomScaleNormal="100" workbookViewId="0">
      <selection activeCell="C28" sqref="C2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3684497</v>
      </c>
      <c r="D6" s="50">
        <v>415607.49</v>
      </c>
      <c r="E6" s="50">
        <f>C6+D6</f>
        <v>4100104.49</v>
      </c>
      <c r="F6" s="50">
        <v>3270476.92</v>
      </c>
      <c r="G6" s="50">
        <v>3270476.92</v>
      </c>
      <c r="H6" s="50">
        <f>E6-F6</f>
        <v>829627.5700000003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5000</v>
      </c>
      <c r="D8" s="50">
        <v>14267</v>
      </c>
      <c r="E8" s="50">
        <f>C8+D8</f>
        <v>19267</v>
      </c>
      <c r="F8" s="50">
        <v>19267</v>
      </c>
      <c r="G8" s="50">
        <v>19267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3689497</v>
      </c>
      <c r="D16" s="17">
        <f>SUM(D6+D8+D10+D12+D14)</f>
        <v>429874.49</v>
      </c>
      <c r="E16" s="17">
        <f>SUM(E6+E8+E10+E12+E14)</f>
        <v>4119371.49</v>
      </c>
      <c r="F16" s="17">
        <f t="shared" ref="F16:H16" si="0">SUM(F6+F8+F10+F12+F14)</f>
        <v>3289743.92</v>
      </c>
      <c r="G16" s="17">
        <f t="shared" si="0"/>
        <v>3289743.92</v>
      </c>
      <c r="H16" s="17">
        <f t="shared" si="0"/>
        <v>829627.5700000003</v>
      </c>
    </row>
    <row r="20" spans="2:2" ht="12" x14ac:dyDescent="0.2">
      <c r="B20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topLeftCell="A43" workbookViewId="0">
      <selection activeCell="C66" sqref="C6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2075342</v>
      </c>
      <c r="D7" s="15">
        <v>430510.95</v>
      </c>
      <c r="E7" s="15">
        <f>C7+D7</f>
        <v>2505852.9500000002</v>
      </c>
      <c r="F7" s="15">
        <v>1979922.85</v>
      </c>
      <c r="G7" s="15">
        <v>1979922.85</v>
      </c>
      <c r="H7" s="15">
        <f>E7-F7</f>
        <v>525930.10000000009</v>
      </c>
    </row>
    <row r="8" spans="1:8" x14ac:dyDescent="0.2">
      <c r="A8" s="4" t="s">
        <v>135</v>
      </c>
      <c r="B8" s="22"/>
      <c r="C8" s="15">
        <v>655328</v>
      </c>
      <c r="D8" s="15">
        <v>10363.540000000001</v>
      </c>
      <c r="E8" s="15">
        <f t="shared" ref="E8:E13" si="0">C8+D8</f>
        <v>665691.54</v>
      </c>
      <c r="F8" s="15">
        <v>599298.87</v>
      </c>
      <c r="G8" s="15">
        <v>599298.87</v>
      </c>
      <c r="H8" s="15">
        <f t="shared" ref="H8:H13" si="1">E8-F8</f>
        <v>66392.670000000042</v>
      </c>
    </row>
    <row r="9" spans="1:8" x14ac:dyDescent="0.2">
      <c r="A9" s="4" t="s">
        <v>136</v>
      </c>
      <c r="B9" s="22"/>
      <c r="C9" s="15">
        <v>958827</v>
      </c>
      <c r="D9" s="15">
        <v>-11000</v>
      </c>
      <c r="E9" s="15">
        <f t="shared" si="0"/>
        <v>947827</v>
      </c>
      <c r="F9" s="15">
        <v>710522.2</v>
      </c>
      <c r="G9" s="15">
        <v>710522.2</v>
      </c>
      <c r="H9" s="15">
        <f t="shared" si="1"/>
        <v>237304.80000000005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3689497</v>
      </c>
      <c r="D16" s="23">
        <f t="shared" si="2"/>
        <v>429874.49</v>
      </c>
      <c r="E16" s="23">
        <f t="shared" si="2"/>
        <v>4119371.49</v>
      </c>
      <c r="F16" s="23">
        <f t="shared" si="2"/>
        <v>3289743.92</v>
      </c>
      <c r="G16" s="23">
        <f t="shared" si="2"/>
        <v>3289743.92</v>
      </c>
      <c r="H16" s="23">
        <f t="shared" si="2"/>
        <v>829627.57000000018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6" spans="1:8" ht="12" x14ac:dyDescent="0.2">
      <c r="B56" s="63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13" workbookViewId="0">
      <selection activeCell="B50" sqref="B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1614155</v>
      </c>
      <c r="D6" s="15">
        <f t="shared" si="0"/>
        <v>-10636.46</v>
      </c>
      <c r="E6" s="15">
        <f t="shared" si="0"/>
        <v>1603518.54</v>
      </c>
      <c r="F6" s="15">
        <f t="shared" si="0"/>
        <v>1309821.0699999998</v>
      </c>
      <c r="G6" s="15">
        <f t="shared" si="0"/>
        <v>1309821.0699999998</v>
      </c>
      <c r="H6" s="15">
        <f t="shared" si="0"/>
        <v>293697.47000000009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958827</v>
      </c>
      <c r="D9" s="15">
        <v>-11000</v>
      </c>
      <c r="E9" s="15">
        <f t="shared" si="1"/>
        <v>947827</v>
      </c>
      <c r="F9" s="15">
        <v>710522.2</v>
      </c>
      <c r="G9" s="15">
        <v>710522.2</v>
      </c>
      <c r="H9" s="15">
        <f t="shared" si="2"/>
        <v>237304.80000000005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655328</v>
      </c>
      <c r="D11" s="15">
        <v>363.54</v>
      </c>
      <c r="E11" s="15">
        <f t="shared" si="1"/>
        <v>655691.54</v>
      </c>
      <c r="F11" s="15">
        <v>599298.87</v>
      </c>
      <c r="G11" s="15">
        <v>599298.87</v>
      </c>
      <c r="H11" s="15">
        <f t="shared" si="2"/>
        <v>56392.670000000042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2075342</v>
      </c>
      <c r="D16" s="15">
        <f t="shared" si="3"/>
        <v>440510.95</v>
      </c>
      <c r="E16" s="15">
        <f t="shared" si="3"/>
        <v>2515852.9500000002</v>
      </c>
      <c r="F16" s="15">
        <f t="shared" si="3"/>
        <v>1979922.85</v>
      </c>
      <c r="G16" s="15">
        <f t="shared" si="3"/>
        <v>1979922.85</v>
      </c>
      <c r="H16" s="15">
        <f t="shared" si="3"/>
        <v>535930.10000000009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2075342</v>
      </c>
      <c r="D20" s="15">
        <v>440510.95</v>
      </c>
      <c r="E20" s="15">
        <f t="shared" si="5"/>
        <v>2515852.9500000002</v>
      </c>
      <c r="F20" s="15">
        <v>1979922.85</v>
      </c>
      <c r="G20" s="15">
        <v>1979922.85</v>
      </c>
      <c r="H20" s="15">
        <f t="shared" si="4"/>
        <v>535930.10000000009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3689497</v>
      </c>
      <c r="D42" s="23">
        <f t="shared" si="12"/>
        <v>429874.49</v>
      </c>
      <c r="E42" s="23">
        <f t="shared" si="12"/>
        <v>4119371.49</v>
      </c>
      <c r="F42" s="23">
        <f t="shared" si="12"/>
        <v>3289743.92</v>
      </c>
      <c r="G42" s="23">
        <f t="shared" si="12"/>
        <v>3289743.92</v>
      </c>
      <c r="H42" s="23">
        <f t="shared" si="12"/>
        <v>829627.57000000018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ht="12" x14ac:dyDescent="0.2">
      <c r="A45" s="37"/>
      <c r="B45" s="63" t="s">
        <v>141</v>
      </c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2018-03-08T21:21:25Z</cp:lastPrinted>
  <dcterms:created xsi:type="dcterms:W3CDTF">2014-02-10T03:37:14Z</dcterms:created>
  <dcterms:modified xsi:type="dcterms:W3CDTF">2022-01-18T21:41:44Z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