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2\CUENTA PUBLICA\1ER TRIMESTRE2022\DIGITAL\"/>
    </mc:Choice>
  </mc:AlternateContent>
  <xr:revisionPtr revIDLastSave="0" documentId="13_ncr:1_{C1F4A722-A51C-4F65-BC74-DEAFA7FD8E55}" xr6:coauthVersionLast="46" xr6:coauthVersionMax="46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E43" i="6" s="1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E33" i="6" s="1"/>
  <c r="H33" i="6" s="1"/>
  <c r="C23" i="6"/>
  <c r="C13" i="6"/>
  <c r="C5" i="6"/>
  <c r="H43" i="6" l="1"/>
  <c r="E23" i="6"/>
  <c r="H23" i="6" s="1"/>
  <c r="G77" i="6"/>
  <c r="E13" i="6"/>
  <c r="H13" i="6" s="1"/>
  <c r="D77" i="6"/>
  <c r="E5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<sst xmlns="http://schemas.openxmlformats.org/spreadsheetml/2006/main" count="203" uniqueCount="142">
  <si>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</si>
  <si>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</si>
  <si>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</si>
  <si>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</si>
  <si>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</si>
  <si>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</si>
  <si>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</si>
  <si>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</si>
  <si>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</si>
  <si>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</si>
  <si>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</si>
  <si>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</si>
  <si>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</si>
  <si>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</si>
  <si>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</si>
  <si>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</si>
  <si>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</si>
  <si>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</si>
  <si>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</si>
  <si>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</si>
  <si>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</si>
  <si>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</si>
  <si>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</si>
  <si>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</si>
  <si>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</si>
  <si>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</si>
  <si>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</si>
  <si>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</si>
  <si>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</si>
  <si>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</si>
  <si>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</si>
  <si>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</si>
  <si>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</si>
  <si>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</si>
  <si>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</si>
  <si>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</si>
  <si>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</si>
  <si>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</si>
  <si>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</si>
  <si>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</si>
  <si>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</si>
  <si>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</si>
  <si>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</si>
  <si>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</si>
  <si>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</si>
  <si>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</si>
  <si>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</si>
  <si>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</si>
  <si>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</si>
  <si>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</si>
  <si>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</si>
  <si>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</si>
  <si>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</si>
  <si>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</si>
  <si>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</si>
  <si>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</si>
  <si>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</si>
  <si>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</si>
  <si>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</si>
  <si>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</si>
  <si>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</si>
  <si>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</si>
  <si>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</si>
  <si>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</si>
  <si>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</si>
  <si>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</si>
  <si>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</si>
  <si>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</si>
  <si>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</si>
  <si>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</si>
  <si>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</si>
  <si>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</si>
  <si>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</si>
  <si>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</si>
  <si>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</si>
  <si>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</si>
  <si>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</si>
  <si>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</si>
  <si>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</si>
  <si>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</si>
  <si>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</si>
  <si>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</si>
  <si>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</si>
  <si>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</si>
  <si>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</si>
  <si>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</si>
  <si>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</si>
  <si>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</si>
  <si>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</si>
  <si>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</si>
  <si>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</si>
  <si>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</si>
  <si>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</si>
  <si>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</si>
  <si>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</si>
  <si>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</si>
  <si>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</si>
  <si>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</si>
  <si>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</si>
  <si>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</si>
  <si>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</si>
  <si>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</si>
  <si>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</si>
  <si>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</si>
  <si>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</si>
  <si>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</si>
  <si>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</si>
  <si>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</si>
  <si>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</si>
  <si>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</si>
  <si>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</si>
  <si>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</si>
  <si>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</si>
  <si>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</si>
  <si>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</si>
  <si>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</si>
  <si>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</si>
  <si>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</si>
  <si>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</si>
  <si>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</si>
  <si>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</si>
  <si>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</si>
  <si>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</si>
  <si>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</si>
  <si>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</si>
  <si>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</si>
  <si>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</si>
  <si>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</si>
  <si>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</si>
  <si>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</si>
  <si>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</si>
  <si>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</si>
  <si>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</si>
  <si>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</si>
  <si>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Comisión Municipal del Deporte y Atención a la Juventud Iturbidense
Estado Analítico del Ejercicio del Presupuesto de Egresos
Clasificación por Objeto del Gasto (Capítulo y Concepto)
Del 1 de Enero al 31 de Marzo de 2022</t>
  </si>
  <si>
    <t>Comisión Municipal del Deporte y Atención a la Juventud Iturbidense
Estado Analítico del Ejercicio del Presupuesto de Egresos
Clasificación Económica (por Tipo de Gasto)
Del 1 de Enero al 31 de Marzo de 2022</t>
  </si>
  <si>
    <t>31120-8301 PROMOVER EL DEPORTE EN TODAS</t>
  </si>
  <si>
    <t>31120-8302 AREA DE CONTABILIDAD</t>
  </si>
  <si>
    <t>31120-8303 DIRECCION DE COMUDAJI</t>
  </si>
  <si>
    <t>Comisión Municipal del Deporte y Atención a la Juventud Iturbidense
Estado Analítico del Ejercicio del Presupuesto de Egresos
Clasificación Administrativa
Del 1 de Enero al 31 de Marzo de 2022</t>
  </si>
  <si>
    <t>Comisión Municipal del Deporte y Atención a la Juventud Iturbidense
Estado Analítico del Ejercicio del Presupuesto de Egresos
Clasificación Administrativa (Sector Paraestatal)
Del 1 de Enero al 31 de Marzo de 2022</t>
  </si>
  <si>
    <t>Comisión Municipal del Deporte y Atención a la Juventud Iturbidense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</si>
</sst>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85</xdr:row>
      <xdr:rowOff>95250</xdr:rowOff>
    </xdr:from>
    <xdr:to>
      <xdr:col>6</xdr:col>
      <xdr:colOff>858737</xdr:colOff>
      <xdr:row>90</xdr:row>
      <xdr:rowOff>88072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253A48-FD30-468E-92BB-FAF97C8A4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12896850"/>
          <a:ext cx="8364437" cy="707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19</xdr:row>
      <xdr:rowOff>57150</xdr:rowOff>
    </xdr:from>
    <xdr:to>
      <xdr:col>7</xdr:col>
      <xdr:colOff>858737</xdr:colOff>
      <xdr:row>24</xdr:row>
      <xdr:rowOff>49972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11759F-0F2F-4F4D-BC5C-3D28FF62E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3429000"/>
          <a:ext cx="8364437" cy="7071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48</xdr:row>
      <xdr:rowOff>19050</xdr:rowOff>
    </xdr:from>
    <xdr:to>
      <xdr:col>6</xdr:col>
      <xdr:colOff>287237</xdr:colOff>
      <xdr:row>53</xdr:row>
      <xdr:rowOff>11872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529BB7-0A8B-4076-83B0-E33CE2EBE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8620125"/>
          <a:ext cx="8364437" cy="7071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45</xdr:row>
      <xdr:rowOff>133350</xdr:rowOff>
    </xdr:from>
    <xdr:to>
      <xdr:col>6</xdr:col>
      <xdr:colOff>163412</xdr:colOff>
      <xdr:row>50</xdr:row>
      <xdr:rowOff>126172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7AA220-A9F1-4ED0-A422-43F3DD92F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7219950"/>
          <a:ext cx="8364437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M94" sqref="M9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134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29" t="s">
        <v>62</v>
      </c>
      <c r="B5" s="6"/>
      <c r="C5" s="34">
        <f>SUM(C6:C12)</f>
        <v>2564447.87</v>
      </c>
      <c r="D5" s="34">
        <f>SUM(D6:D12)</f>
        <v>0</v>
      </c>
      <c r="E5" s="34">
        <f>C5+D5</f>
        <v>2564447.87</v>
      </c>
      <c r="F5" s="34">
        <f>SUM(F6:F12)</f>
        <v>361292.10000000003</v>
      </c>
      <c r="G5" s="34">
        <f>SUM(G6:G12)</f>
        <v>361292.10000000003</v>
      </c>
      <c r="H5" s="34">
        <f>E5-F5</f>
        <v>2203155.77</v>
      </c>
    </row>
    <row r="6" spans="1:8" x14ac:dyDescent="0.2">
      <c r="A6" s="28">
        <v>1100</v>
      </c>
      <c r="B6" s="10" t="s">
        <v>71</v>
      </c>
      <c r="C6" s="12">
        <v>1895174.91</v>
      </c>
      <c r="D6" s="12">
        <v>0</v>
      </c>
      <c r="E6" s="12">
        <f t="shared" ref="E6:E69" si="0">C6+D6</f>
        <v>1895174.91</v>
      </c>
      <c r="F6" s="12">
        <v>319876</v>
      </c>
      <c r="G6" s="12">
        <v>319876</v>
      </c>
      <c r="H6" s="12">
        <f t="shared" ref="H6:H69" si="1">E6-F6</f>
        <v>1575298.91</v>
      </c>
    </row>
    <row r="7" spans="1:8" x14ac:dyDescent="0.2">
      <c r="A7" s="28">
        <v>1200</v>
      </c>
      <c r="B7" s="10" t="s">
        <v>72</v>
      </c>
      <c r="C7" s="12">
        <v>200000</v>
      </c>
      <c r="D7" s="12">
        <v>0</v>
      </c>
      <c r="E7" s="12">
        <f t="shared" si="0"/>
        <v>200000</v>
      </c>
      <c r="F7" s="12">
        <v>21897</v>
      </c>
      <c r="G7" s="12">
        <v>21897</v>
      </c>
      <c r="H7" s="12">
        <f t="shared" si="1"/>
        <v>178103</v>
      </c>
    </row>
    <row r="8" spans="1:8" x14ac:dyDescent="0.2">
      <c r="A8" s="28">
        <v>1300</v>
      </c>
      <c r="B8" s="10" t="s">
        <v>73</v>
      </c>
      <c r="C8" s="12">
        <v>287843.96000000002</v>
      </c>
      <c r="D8" s="12">
        <v>0</v>
      </c>
      <c r="E8" s="12">
        <f t="shared" si="0"/>
        <v>287843.96000000002</v>
      </c>
      <c r="F8" s="12">
        <v>13008.14</v>
      </c>
      <c r="G8" s="12">
        <v>13008.14</v>
      </c>
      <c r="H8" s="12">
        <f t="shared" si="1"/>
        <v>274835.82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74</v>
      </c>
      <c r="C10" s="12">
        <v>181429</v>
      </c>
      <c r="D10" s="12">
        <v>0</v>
      </c>
      <c r="E10" s="12">
        <f t="shared" si="0"/>
        <v>181429</v>
      </c>
      <c r="F10" s="12">
        <v>6510.96</v>
      </c>
      <c r="G10" s="12">
        <v>6510.96</v>
      </c>
      <c r="H10" s="12">
        <f t="shared" si="1"/>
        <v>174918.04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63</v>
      </c>
      <c r="B13" s="6"/>
      <c r="C13" s="35">
        <f>SUM(C14:C22)</f>
        <v>416000</v>
      </c>
      <c r="D13" s="35">
        <f>SUM(D14:D22)</f>
        <v>0</v>
      </c>
      <c r="E13" s="35">
        <f t="shared" si="0"/>
        <v>416000</v>
      </c>
      <c r="F13" s="35">
        <f>SUM(F14:F22)</f>
        <v>16362.22</v>
      </c>
      <c r="G13" s="35">
        <f>SUM(G14:G22)</f>
        <v>16362.22</v>
      </c>
      <c r="H13" s="35">
        <f t="shared" si="1"/>
        <v>399637.78</v>
      </c>
    </row>
    <row r="14" spans="1:8" x14ac:dyDescent="0.2">
      <c r="A14" s="28">
        <v>2100</v>
      </c>
      <c r="B14" s="10" t="s">
        <v>76</v>
      </c>
      <c r="C14" s="12">
        <v>85000</v>
      </c>
      <c r="D14" s="12">
        <v>0</v>
      </c>
      <c r="E14" s="12">
        <f t="shared" si="0"/>
        <v>85000</v>
      </c>
      <c r="F14" s="12">
        <v>0</v>
      </c>
      <c r="G14" s="12">
        <v>0</v>
      </c>
      <c r="H14" s="12">
        <f t="shared" si="1"/>
        <v>85000</v>
      </c>
    </row>
    <row r="15" spans="1:8" x14ac:dyDescent="0.2">
      <c r="A15" s="28">
        <v>2200</v>
      </c>
      <c r="B15" s="10" t="s">
        <v>77</v>
      </c>
      <c r="C15" s="12">
        <v>20000</v>
      </c>
      <c r="D15" s="12">
        <v>0</v>
      </c>
      <c r="E15" s="12">
        <f t="shared" si="0"/>
        <v>20000</v>
      </c>
      <c r="F15" s="12">
        <v>0</v>
      </c>
      <c r="G15" s="12">
        <v>0</v>
      </c>
      <c r="H15" s="12">
        <f t="shared" si="1"/>
        <v>20000</v>
      </c>
    </row>
    <row r="16" spans="1:8" x14ac:dyDescent="0.2">
      <c r="A16" s="28">
        <v>2300</v>
      </c>
      <c r="B16" s="10" t="s">
        <v>78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79</v>
      </c>
      <c r="C17" s="12">
        <v>90000</v>
      </c>
      <c r="D17" s="12">
        <v>0</v>
      </c>
      <c r="E17" s="12">
        <f t="shared" si="0"/>
        <v>90000</v>
      </c>
      <c r="F17" s="12">
        <v>8962.2199999999993</v>
      </c>
      <c r="G17" s="12">
        <v>8962.2199999999993</v>
      </c>
      <c r="H17" s="12">
        <f t="shared" si="1"/>
        <v>81037.78</v>
      </c>
    </row>
    <row r="18" spans="1:8" x14ac:dyDescent="0.2">
      <c r="A18" s="28">
        <v>2500</v>
      </c>
      <c r="B18" s="10" t="s">
        <v>80</v>
      </c>
      <c r="C18" s="12">
        <v>26000</v>
      </c>
      <c r="D18" s="12">
        <v>0</v>
      </c>
      <c r="E18" s="12">
        <f t="shared" si="0"/>
        <v>26000</v>
      </c>
      <c r="F18" s="12">
        <v>0</v>
      </c>
      <c r="G18" s="12">
        <v>0</v>
      </c>
      <c r="H18" s="12">
        <f t="shared" si="1"/>
        <v>26000</v>
      </c>
    </row>
    <row r="19" spans="1:8" x14ac:dyDescent="0.2">
      <c r="A19" s="28">
        <v>2600</v>
      </c>
      <c r="B19" s="10" t="s">
        <v>81</v>
      </c>
      <c r="C19" s="12">
        <v>90000</v>
      </c>
      <c r="D19" s="12">
        <v>0</v>
      </c>
      <c r="E19" s="12">
        <f t="shared" si="0"/>
        <v>90000</v>
      </c>
      <c r="F19" s="12">
        <v>7400</v>
      </c>
      <c r="G19" s="12">
        <v>7400</v>
      </c>
      <c r="H19" s="12">
        <f t="shared" si="1"/>
        <v>82600</v>
      </c>
    </row>
    <row r="20" spans="1:8" x14ac:dyDescent="0.2">
      <c r="A20" s="28">
        <v>2700</v>
      </c>
      <c r="B20" s="10" t="s">
        <v>82</v>
      </c>
      <c r="C20" s="12">
        <v>85000</v>
      </c>
      <c r="D20" s="12">
        <v>0</v>
      </c>
      <c r="E20" s="12">
        <f t="shared" si="0"/>
        <v>85000</v>
      </c>
      <c r="F20" s="12">
        <v>0</v>
      </c>
      <c r="G20" s="12">
        <v>0</v>
      </c>
      <c r="H20" s="12">
        <f t="shared" si="1"/>
        <v>85000</v>
      </c>
    </row>
    <row r="21" spans="1:8" x14ac:dyDescent="0.2">
      <c r="A21" s="28">
        <v>2800</v>
      </c>
      <c r="B21" s="10" t="s">
        <v>83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84</v>
      </c>
      <c r="C22" s="12">
        <v>20000</v>
      </c>
      <c r="D22" s="12">
        <v>0</v>
      </c>
      <c r="E22" s="12">
        <f t="shared" si="0"/>
        <v>20000</v>
      </c>
      <c r="F22" s="12">
        <v>0</v>
      </c>
      <c r="G22" s="12">
        <v>0</v>
      </c>
      <c r="H22" s="12">
        <f t="shared" si="1"/>
        <v>20000</v>
      </c>
    </row>
    <row r="23" spans="1:8" x14ac:dyDescent="0.2">
      <c r="A23" s="29" t="s">
        <v>64</v>
      </c>
      <c r="B23" s="6"/>
      <c r="C23" s="35">
        <f>SUM(C24:C32)</f>
        <v>691281.53</v>
      </c>
      <c r="D23" s="35">
        <f>SUM(D24:D32)</f>
        <v>0</v>
      </c>
      <c r="E23" s="35">
        <f t="shared" si="0"/>
        <v>691281.53</v>
      </c>
      <c r="F23" s="35">
        <f>SUM(F24:F32)</f>
        <v>106386.1</v>
      </c>
      <c r="G23" s="35">
        <f>SUM(G24:G32)</f>
        <v>106386.1</v>
      </c>
      <c r="H23" s="35">
        <f t="shared" si="1"/>
        <v>584895.43000000005</v>
      </c>
    </row>
    <row r="24" spans="1:8" x14ac:dyDescent="0.2">
      <c r="A24" s="28">
        <v>3100</v>
      </c>
      <c r="B24" s="10" t="s">
        <v>85</v>
      </c>
      <c r="C24" s="12">
        <v>136000</v>
      </c>
      <c r="D24" s="12">
        <v>0</v>
      </c>
      <c r="E24" s="12">
        <f t="shared" si="0"/>
        <v>136000</v>
      </c>
      <c r="F24" s="12">
        <v>19371</v>
      </c>
      <c r="G24" s="12">
        <v>19371</v>
      </c>
      <c r="H24" s="12">
        <f t="shared" si="1"/>
        <v>116629</v>
      </c>
    </row>
    <row r="25" spans="1:8" x14ac:dyDescent="0.2">
      <c r="A25" s="28">
        <v>3200</v>
      </c>
      <c r="B25" s="10" t="s">
        <v>86</v>
      </c>
      <c r="C25" s="12">
        <v>15000</v>
      </c>
      <c r="D25" s="12">
        <v>0</v>
      </c>
      <c r="E25" s="12">
        <f t="shared" si="0"/>
        <v>15000</v>
      </c>
      <c r="F25" s="12">
        <v>4500</v>
      </c>
      <c r="G25" s="12">
        <v>4500</v>
      </c>
      <c r="H25" s="12">
        <f t="shared" si="1"/>
        <v>10500</v>
      </c>
    </row>
    <row r="26" spans="1:8" x14ac:dyDescent="0.2">
      <c r="A26" s="28">
        <v>3300</v>
      </c>
      <c r="B26" s="10" t="s">
        <v>87</v>
      </c>
      <c r="C26" s="12">
        <v>46000</v>
      </c>
      <c r="D26" s="12">
        <v>0</v>
      </c>
      <c r="E26" s="12">
        <f t="shared" si="0"/>
        <v>46000</v>
      </c>
      <c r="F26" s="12">
        <v>0</v>
      </c>
      <c r="G26" s="12">
        <v>0</v>
      </c>
      <c r="H26" s="12">
        <f t="shared" si="1"/>
        <v>46000</v>
      </c>
    </row>
    <row r="27" spans="1:8" x14ac:dyDescent="0.2">
      <c r="A27" s="28">
        <v>3400</v>
      </c>
      <c r="B27" s="10" t="s">
        <v>88</v>
      </c>
      <c r="C27" s="12">
        <v>35000</v>
      </c>
      <c r="D27" s="12">
        <v>0</v>
      </c>
      <c r="E27" s="12">
        <f t="shared" si="0"/>
        <v>35000</v>
      </c>
      <c r="F27" s="12">
        <v>18356.7</v>
      </c>
      <c r="G27" s="12">
        <v>18356.7</v>
      </c>
      <c r="H27" s="12">
        <f t="shared" si="1"/>
        <v>16643.3</v>
      </c>
    </row>
    <row r="28" spans="1:8" x14ac:dyDescent="0.2">
      <c r="A28" s="28">
        <v>3500</v>
      </c>
      <c r="B28" s="10" t="s">
        <v>89</v>
      </c>
      <c r="C28" s="12">
        <v>301191.11</v>
      </c>
      <c r="D28" s="12">
        <v>0</v>
      </c>
      <c r="E28" s="12">
        <f t="shared" si="0"/>
        <v>301191.11</v>
      </c>
      <c r="F28" s="12">
        <v>26766</v>
      </c>
      <c r="G28" s="12">
        <v>26766</v>
      </c>
      <c r="H28" s="12">
        <f t="shared" si="1"/>
        <v>274425.11</v>
      </c>
    </row>
    <row r="29" spans="1:8" x14ac:dyDescent="0.2">
      <c r="A29" s="28">
        <v>3600</v>
      </c>
      <c r="B29" s="10" t="s">
        <v>90</v>
      </c>
      <c r="C29" s="12">
        <v>15000</v>
      </c>
      <c r="D29" s="12">
        <v>0</v>
      </c>
      <c r="E29" s="12">
        <f t="shared" si="0"/>
        <v>15000</v>
      </c>
      <c r="F29" s="12">
        <v>812</v>
      </c>
      <c r="G29" s="12">
        <v>812</v>
      </c>
      <c r="H29" s="12">
        <f t="shared" si="1"/>
        <v>14188</v>
      </c>
    </row>
    <row r="30" spans="1:8" x14ac:dyDescent="0.2">
      <c r="A30" s="28">
        <v>3700</v>
      </c>
      <c r="B30" s="10" t="s">
        <v>91</v>
      </c>
      <c r="C30" s="12">
        <v>46000</v>
      </c>
      <c r="D30" s="12">
        <v>0</v>
      </c>
      <c r="E30" s="12">
        <f t="shared" si="0"/>
        <v>46000</v>
      </c>
      <c r="F30" s="12">
        <v>0</v>
      </c>
      <c r="G30" s="12">
        <v>0</v>
      </c>
      <c r="H30" s="12">
        <f t="shared" si="1"/>
        <v>46000</v>
      </c>
    </row>
    <row r="31" spans="1:8" x14ac:dyDescent="0.2">
      <c r="A31" s="28">
        <v>3800</v>
      </c>
      <c r="B31" s="10" t="s">
        <v>92</v>
      </c>
      <c r="C31" s="12">
        <v>42000</v>
      </c>
      <c r="D31" s="12">
        <v>0</v>
      </c>
      <c r="E31" s="12">
        <f t="shared" si="0"/>
        <v>42000</v>
      </c>
      <c r="F31" s="12">
        <v>26088.400000000001</v>
      </c>
      <c r="G31" s="12">
        <v>26088.400000000001</v>
      </c>
      <c r="H31" s="12">
        <f t="shared" si="1"/>
        <v>15911.599999999999</v>
      </c>
    </row>
    <row r="32" spans="1:8" x14ac:dyDescent="0.2">
      <c r="A32" s="28">
        <v>3900</v>
      </c>
      <c r="B32" s="10" t="s">
        <v>18</v>
      </c>
      <c r="C32" s="12">
        <v>55090.42</v>
      </c>
      <c r="D32" s="12">
        <v>0</v>
      </c>
      <c r="E32" s="12">
        <f t="shared" si="0"/>
        <v>55090.42</v>
      </c>
      <c r="F32" s="12">
        <v>10492</v>
      </c>
      <c r="G32" s="12">
        <v>10492</v>
      </c>
      <c r="H32" s="12">
        <f t="shared" si="1"/>
        <v>44598.42</v>
      </c>
    </row>
    <row r="33" spans="1:8" x14ac:dyDescent="0.2">
      <c r="A33" s="29" t="s">
        <v>65</v>
      </c>
      <c r="B33" s="6"/>
      <c r="C33" s="35">
        <f>SUM(C34:C42)</f>
        <v>92000</v>
      </c>
      <c r="D33" s="35">
        <f>SUM(D34:D42)</f>
        <v>0</v>
      </c>
      <c r="E33" s="35">
        <f t="shared" si="0"/>
        <v>92000</v>
      </c>
      <c r="F33" s="35">
        <f>SUM(F34:F42)</f>
        <v>30464.400000000001</v>
      </c>
      <c r="G33" s="35">
        <f>SUM(G34:G42)</f>
        <v>30464.400000000001</v>
      </c>
      <c r="H33" s="35">
        <f t="shared" si="1"/>
        <v>61535.6</v>
      </c>
    </row>
    <row r="34" spans="1:8" x14ac:dyDescent="0.2">
      <c r="A34" s="28">
        <v>4100</v>
      </c>
      <c r="B34" s="10" t="s">
        <v>93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94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95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96</v>
      </c>
      <c r="C37" s="12">
        <v>92000</v>
      </c>
      <c r="D37" s="12">
        <v>0</v>
      </c>
      <c r="E37" s="12">
        <f t="shared" si="0"/>
        <v>92000</v>
      </c>
      <c r="F37" s="12">
        <v>30464.400000000001</v>
      </c>
      <c r="G37" s="12">
        <v>30464.400000000001</v>
      </c>
      <c r="H37" s="12">
        <f t="shared" si="1"/>
        <v>61535.6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97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98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99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66</v>
      </c>
      <c r="B43" s="6"/>
      <c r="C43" s="35">
        <f>SUM(C44:C52)</f>
        <v>50000</v>
      </c>
      <c r="D43" s="35">
        <f>SUM(D44:D52)</f>
        <v>0</v>
      </c>
      <c r="E43" s="35">
        <f t="shared" si="0"/>
        <v>50000</v>
      </c>
      <c r="F43" s="35">
        <f>SUM(F44:F52)</f>
        <v>0</v>
      </c>
      <c r="G43" s="35">
        <f>SUM(G44:G52)</f>
        <v>0</v>
      </c>
      <c r="H43" s="35">
        <f t="shared" si="1"/>
        <v>50000</v>
      </c>
    </row>
    <row r="44" spans="1:8" x14ac:dyDescent="0.2">
      <c r="A44" s="28">
        <v>5100</v>
      </c>
      <c r="B44" s="10" t="s">
        <v>100</v>
      </c>
      <c r="C44" s="12">
        <v>30000</v>
      </c>
      <c r="D44" s="12">
        <v>0</v>
      </c>
      <c r="E44" s="12">
        <f t="shared" si="0"/>
        <v>30000</v>
      </c>
      <c r="F44" s="12">
        <v>0</v>
      </c>
      <c r="G44" s="12">
        <v>0</v>
      </c>
      <c r="H44" s="12">
        <f t="shared" si="1"/>
        <v>30000</v>
      </c>
    </row>
    <row r="45" spans="1:8" x14ac:dyDescent="0.2">
      <c r="A45" s="28">
        <v>5200</v>
      </c>
      <c r="B45" s="10" t="s">
        <v>101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102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103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104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105</v>
      </c>
      <c r="C49" s="12">
        <v>20000</v>
      </c>
      <c r="D49" s="12">
        <v>0</v>
      </c>
      <c r="E49" s="12">
        <f t="shared" si="0"/>
        <v>20000</v>
      </c>
      <c r="F49" s="12">
        <v>0</v>
      </c>
      <c r="G49" s="12">
        <v>0</v>
      </c>
      <c r="H49" s="12">
        <f t="shared" si="1"/>
        <v>20000</v>
      </c>
    </row>
    <row r="50" spans="1:8" x14ac:dyDescent="0.2">
      <c r="A50" s="28">
        <v>5700</v>
      </c>
      <c r="B50" s="10" t="s">
        <v>106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107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108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67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109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110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111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68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112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113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114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115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116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117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118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69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70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119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120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121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122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123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124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125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54</v>
      </c>
      <c r="C77" s="37">
        <f t="shared" ref="C77:H77" si="4">SUM(C5+C13+C23+C33+C43+C53+C57+C65+C69)</f>
        <v>3813729.4000000004</v>
      </c>
      <c r="D77" s="37">
        <f t="shared" si="4"/>
        <v>0</v>
      </c>
      <c r="E77" s="37">
        <f t="shared" si="4"/>
        <v>3813729.4000000004</v>
      </c>
      <c r="F77" s="37">
        <f t="shared" si="4"/>
        <v>514504.82000000007</v>
      </c>
      <c r="G77" s="37">
        <f t="shared" si="4"/>
        <v>514504.82000000007</v>
      </c>
      <c r="H77" s="37">
        <f t="shared" si="4"/>
        <v>3299224.58</v>
      </c>
    </row>
    <row r="79" spans="1:8" x14ac:dyDescent="0.2">
      <c r="A79" s="1" t="s">
        <v>130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B19" sqref="B1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5"/>
      <c r="B5" s="13" t="s">
        <v>0</v>
      </c>
      <c r="C5" s="38">
        <v>3763729.4</v>
      </c>
      <c r="D5" s="38">
        <v>0</v>
      </c>
      <c r="E5" s="38">
        <f>C5+D5</f>
        <v>3763729.4</v>
      </c>
      <c r="F5" s="38">
        <v>514504.82</v>
      </c>
      <c r="G5" s="38">
        <v>514504.82</v>
      </c>
      <c r="H5" s="38">
        <f>E5-F5</f>
        <v>3249224.58</v>
      </c>
    </row>
    <row r="6" spans="1:8" x14ac:dyDescent="0.2">
      <c r="A6" s="5"/>
      <c r="B6" s="13" t="s">
        <v>1</v>
      </c>
      <c r="C6" s="38">
        <v>50000</v>
      </c>
      <c r="D6" s="38">
        <v>0</v>
      </c>
      <c r="E6" s="38">
        <f>C6+D6</f>
        <v>50000</v>
      </c>
      <c r="F6" s="38">
        <v>0</v>
      </c>
      <c r="G6" s="38">
        <v>0</v>
      </c>
      <c r="H6" s="38">
        <f>E6-F6</f>
        <v>50000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54</v>
      </c>
      <c r="C10" s="37">
        <f t="shared" ref="C10:H10" si="0">SUM(C5+C6+C7+C8+C9)</f>
        <v>3813729.4</v>
      </c>
      <c r="D10" s="37">
        <f t="shared" si="0"/>
        <v>0</v>
      </c>
      <c r="E10" s="37">
        <f t="shared" si="0"/>
        <v>3813729.4</v>
      </c>
      <c r="F10" s="37">
        <f t="shared" si="0"/>
        <v>514504.82</v>
      </c>
      <c r="G10" s="37">
        <f t="shared" si="0"/>
        <v>514504.82</v>
      </c>
      <c r="H10" s="37">
        <f t="shared" si="0"/>
        <v>3299224.58</v>
      </c>
    </row>
    <row r="12" spans="1:8" x14ac:dyDescent="0.2">
      <c r="A12" s="1" t="s">
        <v>130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13" workbookViewId="0">
      <selection activeCell="B47" sqref="B4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136</v>
      </c>
      <c r="C6" s="12">
        <v>2332248.9300000002</v>
      </c>
      <c r="D6" s="12">
        <v>0</v>
      </c>
      <c r="E6" s="12">
        <f>C6+D6</f>
        <v>2332248.9300000002</v>
      </c>
      <c r="F6" s="12">
        <v>294439.87</v>
      </c>
      <c r="G6" s="12">
        <v>294439.87</v>
      </c>
      <c r="H6" s="12">
        <f>E6-F6</f>
        <v>2037809.06</v>
      </c>
    </row>
    <row r="7" spans="1:8" x14ac:dyDescent="0.2">
      <c r="A7" s="4"/>
      <c r="B7" s="15" t="s">
        <v>137</v>
      </c>
      <c r="C7" s="12">
        <v>694119.47</v>
      </c>
      <c r="D7" s="12">
        <v>0</v>
      </c>
      <c r="E7" s="12">
        <f t="shared" ref="E7:E12" si="0">C7+D7</f>
        <v>694119.47</v>
      </c>
      <c r="F7" s="12">
        <v>115191.81</v>
      </c>
      <c r="G7" s="12">
        <v>115191.81</v>
      </c>
      <c r="H7" s="12">
        <f t="shared" ref="H7:H12" si="1">E7-F7</f>
        <v>578927.65999999992</v>
      </c>
    </row>
    <row r="8" spans="1:8" x14ac:dyDescent="0.2">
      <c r="A8" s="4"/>
      <c r="B8" s="15" t="s">
        <v>138</v>
      </c>
      <c r="C8" s="12">
        <v>787361</v>
      </c>
      <c r="D8" s="12">
        <v>0</v>
      </c>
      <c r="E8" s="12">
        <f t="shared" si="0"/>
        <v>787361</v>
      </c>
      <c r="F8" s="12">
        <v>104873.14</v>
      </c>
      <c r="G8" s="12">
        <v>104873.14</v>
      </c>
      <c r="H8" s="12">
        <f t="shared" si="1"/>
        <v>682487.86</v>
      </c>
    </row>
    <row r="9" spans="1:8" x14ac:dyDescent="0.2">
      <c r="A9" s="4"/>
      <c r="B9" s="15" t="s">
        <v>51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132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52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53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54</v>
      </c>
      <c r="C14" s="40">
        <f t="shared" ref="C14:H14" si="2">SUM(C6:C13)</f>
        <v>3813729.4000000004</v>
      </c>
      <c r="D14" s="40">
        <f t="shared" si="2"/>
        <v>0</v>
      </c>
      <c r="E14" s="40">
        <f t="shared" si="2"/>
        <v>3813729.4000000004</v>
      </c>
      <c r="F14" s="40">
        <f t="shared" si="2"/>
        <v>514504.82</v>
      </c>
      <c r="G14" s="40">
        <f t="shared" si="2"/>
        <v>514504.82</v>
      </c>
      <c r="H14" s="40">
        <f t="shared" si="2"/>
        <v>3299224.5799999996</v>
      </c>
    </row>
    <row r="17" spans="1:8" ht="45" customHeight="1" x14ac:dyDescent="0.2">
      <c r="A17" s="41" t="s">
        <v>129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55</v>
      </c>
      <c r="B18" s="47"/>
      <c r="C18" s="41" t="s">
        <v>61</v>
      </c>
      <c r="D18" s="42"/>
      <c r="E18" s="42"/>
      <c r="F18" s="42"/>
      <c r="G18" s="43"/>
      <c r="H18" s="44" t="s">
        <v>60</v>
      </c>
    </row>
    <row r="19" spans="1:8" ht="22.5" x14ac:dyDescent="0.2">
      <c r="A19" s="48"/>
      <c r="B19" s="49"/>
      <c r="C19" s="8" t="s">
        <v>56</v>
      </c>
      <c r="D19" s="8" t="s">
        <v>126</v>
      </c>
      <c r="E19" s="8" t="s">
        <v>57</v>
      </c>
      <c r="F19" s="8" t="s">
        <v>58</v>
      </c>
      <c r="G19" s="8" t="s">
        <v>59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127</v>
      </c>
      <c r="F20" s="9">
        <v>4</v>
      </c>
      <c r="G20" s="9">
        <v>5</v>
      </c>
      <c r="H20" s="9" t="s">
        <v>128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131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54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55</v>
      </c>
      <c r="B29" s="47"/>
      <c r="C29" s="41" t="s">
        <v>61</v>
      </c>
      <c r="D29" s="42"/>
      <c r="E29" s="42"/>
      <c r="F29" s="42"/>
      <c r="G29" s="43"/>
      <c r="H29" s="44" t="s">
        <v>60</v>
      </c>
    </row>
    <row r="30" spans="1:8" ht="22.5" x14ac:dyDescent="0.2">
      <c r="A30" s="48"/>
      <c r="B30" s="49"/>
      <c r="C30" s="8" t="s">
        <v>56</v>
      </c>
      <c r="D30" s="8" t="s">
        <v>126</v>
      </c>
      <c r="E30" s="8" t="s">
        <v>57</v>
      </c>
      <c r="F30" s="8" t="s">
        <v>58</v>
      </c>
      <c r="G30" s="8" t="s">
        <v>59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127</v>
      </c>
      <c r="F31" s="9">
        <v>4</v>
      </c>
      <c r="G31" s="9">
        <v>5</v>
      </c>
      <c r="H31" s="9" t="s">
        <v>128</v>
      </c>
    </row>
    <row r="32" spans="1:8" x14ac:dyDescent="0.2">
      <c r="A32" s="4"/>
      <c r="B32" s="19" t="s">
        <v>12</v>
      </c>
      <c r="C32" s="12">
        <v>3813729.4</v>
      </c>
      <c r="D32" s="12">
        <v>0</v>
      </c>
      <c r="E32" s="12">
        <f t="shared" ref="E32:E38" si="6">C32+D32</f>
        <v>3813729.4</v>
      </c>
      <c r="F32" s="12">
        <v>514504.82</v>
      </c>
      <c r="G32" s="12">
        <v>514504.82</v>
      </c>
      <c r="H32" s="12">
        <f t="shared" ref="H32:H38" si="7">E32-F32</f>
        <v>3299224.58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54</v>
      </c>
      <c r="C39" s="40">
        <f t="shared" ref="C39:H39" si="8">SUM(C32:C38)</f>
        <v>3813729.4</v>
      </c>
      <c r="D39" s="40">
        <f t="shared" si="8"/>
        <v>0</v>
      </c>
      <c r="E39" s="40">
        <f t="shared" si="8"/>
        <v>3813729.4</v>
      </c>
      <c r="F39" s="40">
        <f t="shared" si="8"/>
        <v>514504.82</v>
      </c>
      <c r="G39" s="40">
        <f t="shared" si="8"/>
        <v>514504.82</v>
      </c>
      <c r="H39" s="40">
        <f t="shared" si="8"/>
        <v>3299224.58</v>
      </c>
    </row>
    <row r="41" spans="1:8" x14ac:dyDescent="0.2">
      <c r="A41" s="1" t="s">
        <v>130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opLeftCell="A16" workbookViewId="0">
      <selection activeCell="B43" sqref="B43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24" t="s">
        <v>15</v>
      </c>
      <c r="B5" s="23"/>
      <c r="C5" s="35">
        <f t="shared" ref="C5:H5" si="0">SUM(C6:C13)</f>
        <v>1481480.47</v>
      </c>
      <c r="D5" s="35">
        <f t="shared" si="0"/>
        <v>0</v>
      </c>
      <c r="E5" s="35">
        <f t="shared" si="0"/>
        <v>1481480.47</v>
      </c>
      <c r="F5" s="35">
        <f t="shared" si="0"/>
        <v>220064.95</v>
      </c>
      <c r="G5" s="35">
        <f t="shared" si="0"/>
        <v>220064.95</v>
      </c>
      <c r="H5" s="35">
        <f t="shared" si="0"/>
        <v>1261415.52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133</v>
      </c>
      <c r="C8" s="12">
        <v>787361</v>
      </c>
      <c r="D8" s="12">
        <v>0</v>
      </c>
      <c r="E8" s="12">
        <f t="shared" si="1"/>
        <v>787361</v>
      </c>
      <c r="F8" s="12">
        <v>104873.14</v>
      </c>
      <c r="G8" s="12">
        <v>104873.14</v>
      </c>
      <c r="H8" s="12">
        <f t="shared" si="2"/>
        <v>682487.86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694119.47</v>
      </c>
      <c r="D10" s="12">
        <v>0</v>
      </c>
      <c r="E10" s="12">
        <f t="shared" si="1"/>
        <v>694119.47</v>
      </c>
      <c r="F10" s="12">
        <v>115191.81</v>
      </c>
      <c r="G10" s="12">
        <v>115191.81</v>
      </c>
      <c r="H10" s="12">
        <f t="shared" si="2"/>
        <v>578927.65999999992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2332248.9300000002</v>
      </c>
      <c r="D14" s="35">
        <f t="shared" si="3"/>
        <v>0</v>
      </c>
      <c r="E14" s="35">
        <f t="shared" si="3"/>
        <v>2332248.9300000002</v>
      </c>
      <c r="F14" s="35">
        <f t="shared" si="3"/>
        <v>294439.87</v>
      </c>
      <c r="G14" s="35">
        <f t="shared" si="3"/>
        <v>294439.87</v>
      </c>
      <c r="H14" s="35">
        <f t="shared" si="3"/>
        <v>2037809.06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2332248.9300000002</v>
      </c>
      <c r="D18" s="12">
        <v>0</v>
      </c>
      <c r="E18" s="12">
        <f t="shared" si="5"/>
        <v>2332248.9300000002</v>
      </c>
      <c r="F18" s="12">
        <v>294439.87</v>
      </c>
      <c r="G18" s="12">
        <v>294439.87</v>
      </c>
      <c r="H18" s="12">
        <f t="shared" si="4"/>
        <v>2037809.06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54</v>
      </c>
      <c r="C37" s="40">
        <f t="shared" ref="C37:H37" si="12">SUM(C32+C22+C14+C5)</f>
        <v>3813729.4000000004</v>
      </c>
      <c r="D37" s="40">
        <f t="shared" si="12"/>
        <v>0</v>
      </c>
      <c r="E37" s="40">
        <f t="shared" si="12"/>
        <v>3813729.4000000004</v>
      </c>
      <c r="F37" s="40">
        <f t="shared" si="12"/>
        <v>514504.82</v>
      </c>
      <c r="G37" s="40">
        <f t="shared" si="12"/>
        <v>514504.82</v>
      </c>
      <c r="H37" s="40">
        <f t="shared" si="12"/>
        <v>3299224.58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130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2018-07-14T22:21:14Z</cp:lastPrinted>
  <dcterms:created xsi:type="dcterms:W3CDTF">2014-02-10T03:37:14Z</dcterms:created>
  <dcterms:modified xsi:type="dcterms:W3CDTF">2022-04-25T16:21:45Z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