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2\1ro 2do 3er y 4to TRIMESTRE\3er Trimestre 2022\"/>
    </mc:Choice>
  </mc:AlternateContent>
  <xr:revisionPtr revIDLastSave="0" documentId="8_{E7012940-E256-4957-B65F-232DBDE87CDB}" xr6:coauthVersionLast="47" xr6:coauthVersionMax="47" xr10:uidLastSave="{00000000-0000-0000-0000-000000000000}"/>
  <workbookProtection lockStructure="1"/>
  <bookViews>
    <workbookView xWindow="705" yWindow="915" windowWidth="28095" windowHeight="1528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G26" i="5"/>
  <c r="U20" i="20" s="1"/>
  <c r="C137" i="6"/>
  <c r="Q129" i="24" s="1"/>
  <c r="D137" i="6"/>
  <c r="E137" i="6"/>
  <c r="F137" i="6"/>
  <c r="B137" i="6"/>
  <c r="P129" i="24" s="1"/>
  <c r="C62" i="6"/>
  <c r="D62" i="6"/>
  <c r="E62" i="6"/>
  <c r="F62" i="6"/>
  <c r="T55" i="24" s="1"/>
  <c r="B62" i="6"/>
  <c r="P55" i="24" s="1"/>
  <c r="B8" i="10"/>
  <c r="C6" i="23"/>
  <c r="C7" i="23" s="1"/>
  <c r="B9" i="1"/>
  <c r="P4" i="15" s="1"/>
  <c r="H25" i="23"/>
  <c r="G25" i="23"/>
  <c r="F25" i="23"/>
  <c r="D5" i="13" s="1"/>
  <c r="E25" i="23"/>
  <c r="C5" i="13" s="1"/>
  <c r="D25" i="23"/>
  <c r="B5" i="13" s="1"/>
  <c r="G30" i="9"/>
  <c r="G31" i="9"/>
  <c r="G29" i="9"/>
  <c r="G28" i="9" s="1"/>
  <c r="U20" i="27" s="1"/>
  <c r="G26" i="9"/>
  <c r="G27" i="9"/>
  <c r="G25" i="9"/>
  <c r="G23" i="9"/>
  <c r="G22" i="9"/>
  <c r="G19" i="9"/>
  <c r="G18" i="9"/>
  <c r="G17" i="9"/>
  <c r="G16" i="9" s="1"/>
  <c r="U9" i="27" s="1"/>
  <c r="G14" i="9"/>
  <c r="G15" i="9"/>
  <c r="G13" i="9"/>
  <c r="G11" i="9"/>
  <c r="G10" i="9"/>
  <c r="G73" i="8"/>
  <c r="G74" i="8"/>
  <c r="G75" i="8"/>
  <c r="U67" i="26" s="1"/>
  <c r="G72" i="8"/>
  <c r="U64" i="26" s="1"/>
  <c r="G63" i="8"/>
  <c r="G64" i="8"/>
  <c r="G65" i="8"/>
  <c r="G66" i="8"/>
  <c r="G67" i="8"/>
  <c r="G68" i="8"/>
  <c r="G69" i="8"/>
  <c r="G70" i="8"/>
  <c r="G62" i="8"/>
  <c r="G55" i="8"/>
  <c r="G56" i="8"/>
  <c r="U48" i="26" s="1"/>
  <c r="G57" i="8"/>
  <c r="U49" i="26" s="1"/>
  <c r="G58" i="8"/>
  <c r="G59" i="8"/>
  <c r="G60" i="8"/>
  <c r="U52" i="26" s="1"/>
  <c r="G54" i="8"/>
  <c r="G46" i="8"/>
  <c r="G47" i="8"/>
  <c r="G48" i="8"/>
  <c r="G49" i="8"/>
  <c r="U41" i="26" s="1"/>
  <c r="G50" i="8"/>
  <c r="G51" i="8"/>
  <c r="G52" i="8"/>
  <c r="U44" i="26" s="1"/>
  <c r="G45" i="8"/>
  <c r="G39" i="8"/>
  <c r="G40" i="8"/>
  <c r="G41" i="8"/>
  <c r="G38" i="8"/>
  <c r="G11" i="8"/>
  <c r="G12" i="8"/>
  <c r="G13" i="8"/>
  <c r="G14" i="8"/>
  <c r="U7" i="26" s="1"/>
  <c r="G15" i="8"/>
  <c r="G16" i="8"/>
  <c r="G17" i="8"/>
  <c r="G18" i="8"/>
  <c r="G20" i="8"/>
  <c r="G21" i="8"/>
  <c r="G22" i="8"/>
  <c r="U15" i="26" s="1"/>
  <c r="G23" i="8"/>
  <c r="U16" i="26" s="1"/>
  <c r="G24" i="8"/>
  <c r="G25" i="8"/>
  <c r="G26" i="8"/>
  <c r="U19" i="26" s="1"/>
  <c r="G28" i="8"/>
  <c r="U21" i="26" s="1"/>
  <c r="G29" i="8"/>
  <c r="G30" i="8"/>
  <c r="G31" i="8"/>
  <c r="U24" i="26" s="1"/>
  <c r="G32" i="8"/>
  <c r="G33" i="8"/>
  <c r="G34" i="8"/>
  <c r="G35" i="8"/>
  <c r="U28" i="26" s="1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P11" i="24" s="1"/>
  <c r="B28" i="6"/>
  <c r="P21" i="24" s="1"/>
  <c r="B38" i="6"/>
  <c r="B48" i="6"/>
  <c r="B58" i="6"/>
  <c r="B71" i="6"/>
  <c r="P64" i="24" s="1"/>
  <c r="B75" i="6"/>
  <c r="G152" i="6"/>
  <c r="G153" i="6"/>
  <c r="G154" i="6"/>
  <c r="U146" i="24" s="1"/>
  <c r="G155" i="6"/>
  <c r="U147" i="24" s="1"/>
  <c r="G156" i="6"/>
  <c r="G157" i="6"/>
  <c r="G151" i="6"/>
  <c r="G148" i="6"/>
  <c r="G149" i="6"/>
  <c r="G147" i="6"/>
  <c r="G139" i="6"/>
  <c r="U131" i="24" s="1"/>
  <c r="G140" i="6"/>
  <c r="G141" i="6"/>
  <c r="G142" i="6"/>
  <c r="G143" i="6"/>
  <c r="U135" i="24" s="1"/>
  <c r="G144" i="6"/>
  <c r="G145" i="6"/>
  <c r="G138" i="6"/>
  <c r="G135" i="6"/>
  <c r="G136" i="6"/>
  <c r="G134" i="6"/>
  <c r="G125" i="6"/>
  <c r="G126" i="6"/>
  <c r="U118" i="24" s="1"/>
  <c r="G127" i="6"/>
  <c r="U119" i="24" s="1"/>
  <c r="G128" i="6"/>
  <c r="G129" i="6"/>
  <c r="G130" i="6"/>
  <c r="U122" i="24" s="1"/>
  <c r="G131" i="6"/>
  <c r="G132" i="6"/>
  <c r="G124" i="6"/>
  <c r="G115" i="6"/>
  <c r="U107" i="24" s="1"/>
  <c r="G116" i="6"/>
  <c r="G117" i="6"/>
  <c r="G118" i="6"/>
  <c r="G119" i="6"/>
  <c r="U111" i="24" s="1"/>
  <c r="G120" i="6"/>
  <c r="G121" i="6"/>
  <c r="G122" i="6"/>
  <c r="G114" i="6"/>
  <c r="U106" i="24" s="1"/>
  <c r="G105" i="6"/>
  <c r="G106" i="6"/>
  <c r="G107" i="6"/>
  <c r="G108" i="6"/>
  <c r="U100" i="24" s="1"/>
  <c r="G109" i="6"/>
  <c r="U101" i="24" s="1"/>
  <c r="G110" i="6"/>
  <c r="G111" i="6"/>
  <c r="G112" i="6"/>
  <c r="U104" i="24" s="1"/>
  <c r="G104" i="6"/>
  <c r="G95" i="6"/>
  <c r="G96" i="6"/>
  <c r="G97" i="6"/>
  <c r="G98" i="6"/>
  <c r="G99" i="6"/>
  <c r="G100" i="6"/>
  <c r="G101" i="6"/>
  <c r="U93" i="24" s="1"/>
  <c r="G102" i="6"/>
  <c r="G94" i="6"/>
  <c r="G87" i="6"/>
  <c r="G88" i="6"/>
  <c r="U80" i="24" s="1"/>
  <c r="G89" i="6"/>
  <c r="G90" i="6"/>
  <c r="G91" i="6"/>
  <c r="G92" i="6"/>
  <c r="U84" i="24" s="1"/>
  <c r="G86" i="6"/>
  <c r="U78" i="24" s="1"/>
  <c r="G77" i="6"/>
  <c r="G78" i="6"/>
  <c r="G79" i="6"/>
  <c r="U72" i="24" s="1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U54" i="24" s="1"/>
  <c r="G59" i="6"/>
  <c r="G50" i="6"/>
  <c r="G51" i="6"/>
  <c r="G52" i="6"/>
  <c r="G53" i="6"/>
  <c r="G54" i="6"/>
  <c r="G55" i="6"/>
  <c r="U48" i="24" s="1"/>
  <c r="G56" i="6"/>
  <c r="G57" i="6"/>
  <c r="G49" i="6"/>
  <c r="G40" i="6"/>
  <c r="G41" i="6"/>
  <c r="G42" i="6"/>
  <c r="G43" i="6"/>
  <c r="G44" i="6"/>
  <c r="G45" i="6"/>
  <c r="G46" i="6"/>
  <c r="G47" i="6"/>
  <c r="G39" i="6"/>
  <c r="U32" i="24" s="1"/>
  <c r="G30" i="6"/>
  <c r="U23" i="24" s="1"/>
  <c r="G31" i="6"/>
  <c r="G32" i="6"/>
  <c r="G33" i="6"/>
  <c r="U26" i="24" s="1"/>
  <c r="G34" i="6"/>
  <c r="G35" i="6"/>
  <c r="G36" i="6"/>
  <c r="G37" i="6"/>
  <c r="U30" i="24" s="1"/>
  <c r="G29" i="6"/>
  <c r="G20" i="6"/>
  <c r="G21" i="6"/>
  <c r="G22" i="6"/>
  <c r="G23" i="6"/>
  <c r="G24" i="6"/>
  <c r="G25" i="6"/>
  <c r="G26" i="6"/>
  <c r="U19" i="24" s="1"/>
  <c r="G27" i="6"/>
  <c r="G19" i="6"/>
  <c r="G11" i="6"/>
  <c r="B7" i="13"/>
  <c r="P2" i="31" s="1"/>
  <c r="G12" i="6"/>
  <c r="U5" i="24" s="1"/>
  <c r="G13" i="6"/>
  <c r="G14" i="6"/>
  <c r="U7" i="24" s="1"/>
  <c r="G15" i="6"/>
  <c r="G16" i="6"/>
  <c r="G17" i="6"/>
  <c r="G9" i="5"/>
  <c r="G10" i="5"/>
  <c r="G11" i="5"/>
  <c r="G12" i="5"/>
  <c r="G13" i="5"/>
  <c r="U7" i="20" s="1"/>
  <c r="G14" i="5"/>
  <c r="G15" i="5"/>
  <c r="G17" i="5"/>
  <c r="G18" i="5"/>
  <c r="U12" i="20" s="1"/>
  <c r="G19" i="5"/>
  <c r="G20" i="5"/>
  <c r="G21" i="5"/>
  <c r="G22" i="5"/>
  <c r="U16" i="20" s="1"/>
  <c r="G23" i="5"/>
  <c r="U17" i="20" s="1"/>
  <c r="G24" i="5"/>
  <c r="U18" i="20" s="1"/>
  <c r="G25" i="5"/>
  <c r="G27" i="5"/>
  <c r="U21" i="20" s="1"/>
  <c r="G29" i="5"/>
  <c r="G30" i="5"/>
  <c r="G31" i="5"/>
  <c r="U25" i="20" s="1"/>
  <c r="G32" i="5"/>
  <c r="U26" i="20" s="1"/>
  <c r="G33" i="5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16" i="9"/>
  <c r="R9" i="27" s="1"/>
  <c r="E12" i="9"/>
  <c r="S5" i="27" s="1"/>
  <c r="E16" i="9"/>
  <c r="S9" i="27" s="1"/>
  <c r="F12" i="9"/>
  <c r="F9" i="9" s="1"/>
  <c r="T2" i="27" s="1"/>
  <c r="F16" i="9"/>
  <c r="T9" i="27" s="1"/>
  <c r="G12" i="9"/>
  <c r="U5" i="27" s="1"/>
  <c r="Q3" i="27"/>
  <c r="R3" i="27"/>
  <c r="S3" i="27"/>
  <c r="T3" i="27"/>
  <c r="U3" i="27"/>
  <c r="Q4" i="27"/>
  <c r="R4" i="27"/>
  <c r="S4" i="27"/>
  <c r="T4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C28" i="9"/>
  <c r="Q20" i="27" s="1"/>
  <c r="D24" i="9"/>
  <c r="R16" i="27" s="1"/>
  <c r="D28" i="9"/>
  <c r="R20" i="27" s="1"/>
  <c r="E24" i="9"/>
  <c r="E21" i="9" s="1"/>
  <c r="E28" i="9"/>
  <c r="F24" i="9"/>
  <c r="F28" i="9"/>
  <c r="T20" i="27" s="1"/>
  <c r="G24" i="9"/>
  <c r="Q14" i="27"/>
  <c r="R14" i="27"/>
  <c r="S14" i="27"/>
  <c r="T14" i="27"/>
  <c r="U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Q20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E27" i="8"/>
  <c r="S20" i="26" s="1"/>
  <c r="E37" i="8"/>
  <c r="F10" i="8"/>
  <c r="T3" i="26" s="1"/>
  <c r="F19" i="8"/>
  <c r="F27" i="8"/>
  <c r="T20" i="26" s="1"/>
  <c r="F37" i="8"/>
  <c r="T30" i="26" s="1"/>
  <c r="Q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R45" i="26" s="1"/>
  <c r="D61" i="8"/>
  <c r="R53" i="26" s="1"/>
  <c r="D71" i="8"/>
  <c r="R63" i="26" s="1"/>
  <c r="E44" i="8"/>
  <c r="S36" i="26" s="1"/>
  <c r="E53" i="8"/>
  <c r="S45" i="26" s="1"/>
  <c r="E61" i="8"/>
  <c r="S53" i="26" s="1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B44" i="8"/>
  <c r="P36" i="26" s="1"/>
  <c r="B53" i="8"/>
  <c r="P45" i="26" s="1"/>
  <c r="B61" i="8"/>
  <c r="P53" i="26" s="1"/>
  <c r="B71" i="8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B9" i="7"/>
  <c r="B19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D85" i="6"/>
  <c r="R77" i="24" s="1"/>
  <c r="D93" i="6"/>
  <c r="D103" i="6"/>
  <c r="R95" i="24" s="1"/>
  <c r="D113" i="6"/>
  <c r="R105" i="24" s="1"/>
  <c r="D123" i="6"/>
  <c r="R115" i="24" s="1"/>
  <c r="D133" i="6"/>
  <c r="R125" i="24" s="1"/>
  <c r="D146" i="6"/>
  <c r="D150" i="6"/>
  <c r="E85" i="6"/>
  <c r="S77" i="24" s="1"/>
  <c r="E93" i="6"/>
  <c r="E103" i="6"/>
  <c r="S95" i="24" s="1"/>
  <c r="E113" i="6"/>
  <c r="S105" i="24" s="1"/>
  <c r="E123" i="6"/>
  <c r="S115" i="24" s="1"/>
  <c r="E133" i="6"/>
  <c r="E146" i="6"/>
  <c r="E150" i="6"/>
  <c r="S142" i="24" s="1"/>
  <c r="F85" i="6"/>
  <c r="T77" i="24" s="1"/>
  <c r="F93" i="6"/>
  <c r="T85" i="24" s="1"/>
  <c r="F103" i="6"/>
  <c r="T95" i="24" s="1"/>
  <c r="F113" i="6"/>
  <c r="F123" i="6"/>
  <c r="T115" i="24" s="1"/>
  <c r="F133" i="6"/>
  <c r="F146" i="6"/>
  <c r="T138" i="24" s="1"/>
  <c r="F150" i="6"/>
  <c r="T142" i="24" s="1"/>
  <c r="G113" i="6"/>
  <c r="U105" i="24" s="1"/>
  <c r="G146" i="6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S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S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38" i="6"/>
  <c r="Q31" i="24" s="1"/>
  <c r="C48" i="6"/>
  <c r="C58" i="6"/>
  <c r="C71" i="6"/>
  <c r="C75" i="6"/>
  <c r="D10" i="6"/>
  <c r="R3" i="24" s="1"/>
  <c r="D18" i="6"/>
  <c r="D28" i="6"/>
  <c r="R21" i="24" s="1"/>
  <c r="D38" i="6"/>
  <c r="R31" i="24" s="1"/>
  <c r="D48" i="6"/>
  <c r="D58" i="6"/>
  <c r="R51" i="24" s="1"/>
  <c r="D71" i="6"/>
  <c r="R64" i="24" s="1"/>
  <c r="D75" i="6"/>
  <c r="R68" i="24" s="1"/>
  <c r="E10" i="6"/>
  <c r="S3" i="24" s="1"/>
  <c r="E18" i="6"/>
  <c r="S11" i="24" s="1"/>
  <c r="E28" i="6"/>
  <c r="E38" i="6"/>
  <c r="S31" i="24" s="1"/>
  <c r="E48" i="6"/>
  <c r="S41" i="24" s="1"/>
  <c r="E58" i="6"/>
  <c r="S51" i="24" s="1"/>
  <c r="E71" i="6"/>
  <c r="E75" i="6"/>
  <c r="S68" i="24" s="1"/>
  <c r="F10" i="6"/>
  <c r="T3" i="24" s="1"/>
  <c r="F18" i="6"/>
  <c r="T11" i="24" s="1"/>
  <c r="F28" i="6"/>
  <c r="F38" i="6"/>
  <c r="T31" i="24" s="1"/>
  <c r="F48" i="6"/>
  <c r="T41" i="24" s="1"/>
  <c r="F58" i="6"/>
  <c r="T51" i="24" s="1"/>
  <c r="F71" i="6"/>
  <c r="F75" i="6"/>
  <c r="T68" i="24" s="1"/>
  <c r="G71" i="6"/>
  <c r="U64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S21" i="24"/>
  <c r="T21" i="24"/>
  <c r="Q22" i="24"/>
  <c r="R22" i="24"/>
  <c r="S22" i="24"/>
  <c r="T22" i="24"/>
  <c r="U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Q55" i="24"/>
  <c r="R55" i="24"/>
  <c r="S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1" i="20"/>
  <c r="U13" i="20"/>
  <c r="U14" i="20"/>
  <c r="U15" i="20"/>
  <c r="U19" i="20"/>
  <c r="U23" i="20"/>
  <c r="U24" i="20"/>
  <c r="U27" i="20"/>
  <c r="U28" i="20"/>
  <c r="U30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E5" i="13"/>
  <c r="E5" i="12"/>
  <c r="F5" i="12"/>
  <c r="I25" i="23"/>
  <c r="D23" i="23"/>
  <c r="B6" i="11" s="1"/>
  <c r="I23" i="23"/>
  <c r="G6" i="11" s="1"/>
  <c r="H23" i="23"/>
  <c r="F6" i="11" s="1"/>
  <c r="G23" i="23"/>
  <c r="E6" i="10" s="1"/>
  <c r="F23" i="23"/>
  <c r="D6" i="10" s="1"/>
  <c r="E23" i="23"/>
  <c r="C6" i="10" s="1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D64" i="4"/>
  <c r="R33" i="18" s="1"/>
  <c r="C63" i="4"/>
  <c r="Q32" i="18" s="1"/>
  <c r="D63" i="4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R14" i="16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G9" i="2"/>
  <c r="U4" i="16" s="1"/>
  <c r="H9" i="2"/>
  <c r="V4" i="16"/>
  <c r="B9" i="2"/>
  <c r="P4" i="16" s="1"/>
  <c r="Q36" i="18"/>
  <c r="P2" i="25"/>
  <c r="G28" i="6" l="1"/>
  <c r="U21" i="24" s="1"/>
  <c r="D9" i="9"/>
  <c r="R2" i="27" s="1"/>
  <c r="C44" i="4"/>
  <c r="Q25" i="18" s="1"/>
  <c r="B5" i="12"/>
  <c r="T5" i="27"/>
  <c r="C72" i="4"/>
  <c r="G150" i="6"/>
  <c r="U142" i="24" s="1"/>
  <c r="G53" i="8"/>
  <c r="U45" i="26" s="1"/>
  <c r="E84" i="6"/>
  <c r="S76" i="24" s="1"/>
  <c r="G16" i="5"/>
  <c r="U10" i="20" s="1"/>
  <c r="B8" i="2"/>
  <c r="B20" i="2" s="1"/>
  <c r="P13" i="16" s="1"/>
  <c r="C8" i="2"/>
  <c r="Q3" i="16" s="1"/>
  <c r="E79" i="1"/>
  <c r="P119" i="15" s="1"/>
  <c r="K14" i="3"/>
  <c r="Y4" i="17" s="1"/>
  <c r="F9" i="8"/>
  <c r="T2" i="26" s="1"/>
  <c r="E9" i="8"/>
  <c r="S2" i="26" s="1"/>
  <c r="S16" i="27"/>
  <c r="C29" i="13"/>
  <c r="Q22" i="31" s="1"/>
  <c r="G18" i="6"/>
  <c r="U11" i="24" s="1"/>
  <c r="G48" i="6"/>
  <c r="U41" i="24" s="1"/>
  <c r="G58" i="6"/>
  <c r="U51" i="24" s="1"/>
  <c r="G75" i="6"/>
  <c r="U68" i="24" s="1"/>
  <c r="G93" i="6"/>
  <c r="U85" i="24" s="1"/>
  <c r="G123" i="6"/>
  <c r="U115" i="24" s="1"/>
  <c r="G133" i="6"/>
  <c r="U125" i="24" s="1"/>
  <c r="G44" i="8"/>
  <c r="U36" i="26" s="1"/>
  <c r="G61" i="8"/>
  <c r="U53" i="26" s="1"/>
  <c r="G9" i="9"/>
  <c r="U2" i="27" s="1"/>
  <c r="C47" i="1"/>
  <c r="C62" i="1" s="1"/>
  <c r="Q54" i="15" s="1"/>
  <c r="G6" i="10"/>
  <c r="F41" i="5"/>
  <c r="T34" i="20" s="1"/>
  <c r="F43" i="8"/>
  <c r="T35" i="26" s="1"/>
  <c r="E43" i="8"/>
  <c r="S35" i="26" s="1"/>
  <c r="R2" i="31"/>
  <c r="D72" i="4"/>
  <c r="R38" i="18" s="1"/>
  <c r="C6" i="11"/>
  <c r="D9" i="6"/>
  <c r="C9" i="6"/>
  <c r="Q2" i="24" s="1"/>
  <c r="B30" i="11"/>
  <c r="P22" i="29" s="1"/>
  <c r="B47" i="1"/>
  <c r="B62" i="1" s="1"/>
  <c r="P54" i="15" s="1"/>
  <c r="H20" i="3"/>
  <c r="V5" i="17" s="1"/>
  <c r="R32" i="18"/>
  <c r="B72" i="4"/>
  <c r="C5" i="12"/>
  <c r="U53" i="24"/>
  <c r="U44" i="24"/>
  <c r="U15" i="24"/>
  <c r="G38" i="6"/>
  <c r="U31" i="24" s="1"/>
  <c r="U89" i="24"/>
  <c r="G85" i="6"/>
  <c r="U77" i="24" s="1"/>
  <c r="D84" i="6"/>
  <c r="R76" i="24" s="1"/>
  <c r="C43" i="8"/>
  <c r="Q35" i="26" s="1"/>
  <c r="G21" i="9"/>
  <c r="U13" i="27" s="1"/>
  <c r="U4" i="27"/>
  <c r="E9" i="9"/>
  <c r="S2" i="27" s="1"/>
  <c r="B32" i="10"/>
  <c r="P23" i="28" s="1"/>
  <c r="E31" i="12"/>
  <c r="S23" i="30" s="1"/>
  <c r="B29" i="13"/>
  <c r="P22" i="31" s="1"/>
  <c r="G27" i="8"/>
  <c r="U20" i="26" s="1"/>
  <c r="G71" i="8"/>
  <c r="U63" i="26" s="1"/>
  <c r="B6" i="1"/>
  <c r="C65" i="5"/>
  <c r="Q56" i="20" s="1"/>
  <c r="E41" i="5"/>
  <c r="S34" i="20" s="1"/>
  <c r="R11" i="24"/>
  <c r="F9" i="6"/>
  <c r="T2" i="24" s="1"/>
  <c r="U127" i="24"/>
  <c r="R85" i="24"/>
  <c r="G103" i="6"/>
  <c r="U95" i="24" s="1"/>
  <c r="C84" i="6"/>
  <c r="Q76" i="24" s="1"/>
  <c r="U40" i="26"/>
  <c r="D43" i="8"/>
  <c r="R35" i="26" s="1"/>
  <c r="S12" i="26"/>
  <c r="C9" i="8"/>
  <c r="Q2" i="26" s="1"/>
  <c r="U21" i="27"/>
  <c r="F21" i="9"/>
  <c r="T13" i="27" s="1"/>
  <c r="R5" i="27"/>
  <c r="C9" i="9"/>
  <c r="Q2" i="27" s="1"/>
  <c r="C30" i="11"/>
  <c r="Q22" i="29" s="1"/>
  <c r="C31" i="12"/>
  <c r="Q23" i="30" s="1"/>
  <c r="Q2" i="31"/>
  <c r="G10" i="6"/>
  <c r="U3" i="24" s="1"/>
  <c r="G62" i="6"/>
  <c r="U55" i="24" s="1"/>
  <c r="G137" i="6"/>
  <c r="U129" i="24" s="1"/>
  <c r="G10" i="8"/>
  <c r="U3" i="26" s="1"/>
  <c r="G37" i="8"/>
  <c r="U30" i="26" s="1"/>
  <c r="P3" i="16"/>
  <c r="D44" i="4"/>
  <c r="F79" i="1"/>
  <c r="Q119" i="15" s="1"/>
  <c r="Q33" i="18"/>
  <c r="D8" i="2"/>
  <c r="D20" i="2" s="1"/>
  <c r="R13" i="16" s="1"/>
  <c r="B44" i="4"/>
  <c r="B11" i="4" s="1"/>
  <c r="K8" i="3"/>
  <c r="Q11" i="24"/>
  <c r="F84" i="6"/>
  <c r="T76" i="24" s="1"/>
  <c r="T45" i="26"/>
  <c r="Q12" i="26"/>
  <c r="D9" i="8"/>
  <c r="R2" i="26" s="1"/>
  <c r="U10" i="27"/>
  <c r="U2" i="29"/>
  <c r="F31" i="12"/>
  <c r="T23" i="30" s="1"/>
  <c r="G19" i="7"/>
  <c r="U3" i="25" s="1"/>
  <c r="G19" i="8"/>
  <c r="U12" i="26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29" i="7"/>
  <c r="S4" i="25" s="1"/>
  <c r="E6" i="1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D41" i="5"/>
  <c r="C41" i="5"/>
  <c r="B41" i="5"/>
  <c r="P34" i="20" s="1"/>
  <c r="P22" i="20"/>
  <c r="U2" i="25"/>
  <c r="J20" i="3"/>
  <c r="X5" i="17" s="1"/>
  <c r="B29" i="7"/>
  <c r="P4" i="25" s="1"/>
  <c r="H8" i="2"/>
  <c r="H20" i="2" s="1"/>
  <c r="V13" i="16" s="1"/>
  <c r="G8" i="2"/>
  <c r="F8" i="2"/>
  <c r="T3" i="16" s="1"/>
  <c r="T4" i="16"/>
  <c r="E8" i="2"/>
  <c r="S3" i="16" s="1"/>
  <c r="T14" i="16"/>
  <c r="C20" i="2"/>
  <c r="Q13" i="16" s="1"/>
  <c r="P13" i="27"/>
  <c r="R3" i="16"/>
  <c r="Q38" i="18"/>
  <c r="C74" i="4"/>
  <c r="Q39" i="18" s="1"/>
  <c r="P38" i="18"/>
  <c r="B74" i="4"/>
  <c r="P39" i="18" s="1"/>
  <c r="K20" i="3"/>
  <c r="Y5" i="17" s="1"/>
  <c r="Y3" i="17"/>
  <c r="S13" i="27"/>
  <c r="E33" i="9"/>
  <c r="S24" i="27" s="1"/>
  <c r="Q13" i="27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B6" i="10"/>
  <c r="F6" i="10"/>
  <c r="D6" i="11"/>
  <c r="G54" i="5"/>
  <c r="U46" i="20" s="1"/>
  <c r="E9" i="6"/>
  <c r="C29" i="7"/>
  <c r="Q4" i="25" s="1"/>
  <c r="D29" i="7"/>
  <c r="R4" i="25" s="1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29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P25" i="18" l="1"/>
  <c r="D74" i="4"/>
  <c r="R39" i="18" s="1"/>
  <c r="F33" i="9"/>
  <c r="T24" i="27" s="1"/>
  <c r="E77" i="8"/>
  <c r="S68" i="26" s="1"/>
  <c r="D77" i="8"/>
  <c r="R68" i="26" s="1"/>
  <c r="D159" i="6"/>
  <c r="R150" i="24" s="1"/>
  <c r="G9" i="6"/>
  <c r="R2" i="24"/>
  <c r="G41" i="5"/>
  <c r="U34" i="20" s="1"/>
  <c r="P42" i="15"/>
  <c r="Q42" i="15"/>
  <c r="F77" i="8"/>
  <c r="T68" i="26" s="1"/>
  <c r="G84" i="6"/>
  <c r="U76" i="24" s="1"/>
  <c r="C159" i="6"/>
  <c r="Q150" i="24" s="1"/>
  <c r="G9" i="8"/>
  <c r="U2" i="26" s="1"/>
  <c r="G29" i="7"/>
  <c r="U4" i="25" s="1"/>
  <c r="C77" i="8"/>
  <c r="Q68" i="26" s="1"/>
  <c r="C33" i="9"/>
  <c r="Q24" i="27" s="1"/>
  <c r="G33" i="9"/>
  <c r="U24" i="27" s="1"/>
  <c r="D11" i="4"/>
  <c r="R25" i="18"/>
  <c r="F159" i="6"/>
  <c r="T150" i="24" s="1"/>
  <c r="G43" i="8"/>
  <c r="U35" i="26" s="1"/>
  <c r="B33" i="9"/>
  <c r="P24" i="27" s="1"/>
  <c r="E70" i="5"/>
  <c r="T56" i="20"/>
  <c r="F70" i="5"/>
  <c r="R34" i="20"/>
  <c r="D70" i="5"/>
  <c r="Q34" i="20"/>
  <c r="C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C8" i="4"/>
  <c r="Q5" i="18"/>
  <c r="G65" i="5"/>
  <c r="B77" i="8"/>
  <c r="P68" i="26" s="1"/>
  <c r="P2" i="26"/>
  <c r="B159" i="6"/>
  <c r="P150" i="24" s="1"/>
  <c r="G77" i="8" l="1"/>
  <c r="U68" i="26" s="1"/>
  <c r="G159" i="6"/>
  <c r="U150" i="24" s="1"/>
  <c r="U2" i="24"/>
  <c r="G42" i="5"/>
  <c r="U35" i="20" s="1"/>
  <c r="D8" i="4"/>
  <c r="R5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2" i="18" l="1"/>
  <c r="D21" i="4"/>
  <c r="B23" i="4"/>
  <c r="P12" i="18"/>
  <c r="Q12" i="18"/>
  <c r="C23" i="4"/>
  <c r="D23" i="4" l="1"/>
  <c r="R12" i="18"/>
  <c r="C25" i="4"/>
  <c r="Q13" i="18"/>
  <c r="B25" i="4"/>
  <c r="P13" i="18"/>
  <c r="R13" i="18" l="1"/>
  <c r="D25" i="4"/>
  <c r="P14" i="18"/>
  <c r="B33" i="4"/>
  <c r="P18" i="18" s="1"/>
  <c r="C33" i="4"/>
  <c r="Q18" i="18" s="1"/>
  <c r="Q14" i="18"/>
  <c r="D33" i="4" l="1"/>
  <c r="R18" i="18" s="1"/>
  <c r="R14" i="18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<sst xmlns="http://schemas.openxmlformats.org/spreadsheetml/2006/main" count="4227" uniqueCount="3297">
  <si>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</si>
  <si>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</si>
  <si>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</si>
  <si>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</si>
  <si>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</si>
  <si>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</si>
  <si>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</si>
  <si>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</si>
  <si>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</si>
  <si>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</si>
  <si>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</si>
  <si>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</si>
  <si>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</si>
  <si>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</si>
  <si>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</si>
  <si>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</si>
  <si>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</si>
  <si>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</si>
  <si>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</si>
  <si>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</si>
  <si>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</si>
  <si>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</si>
  <si>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</si>
  <si>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</si>
  <si>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</si>
  <si>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</si>
  <si>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</si>
  <si>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</si>
  <si>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</si>
  <si>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</si>
  <si>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</si>
  <si>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</si>
  <si>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</si>
  <si>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</si>
  <si>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</si>
  <si>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</si>
  <si>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</si>
  <si>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</si>
  <si>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</si>
  <si>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</si>
  <si>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</si>
  <si>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</si>
  <si>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</si>
  <si>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</si>
  <si>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</si>
  <si>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</si>
  <si>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</si>
  <si>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</si>
  <si>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</si>
  <si>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</si>
  <si>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</si>
  <si>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</si>
  <si>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</si>
  <si>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</si>
  <si>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</si>
  <si>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</si>
  <si>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</si>
  <si>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</si>
  <si>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</si>
  <si>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</si>
  <si>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</si>
  <si>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</si>
  <si>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</si>
  <si>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</si>
  <si>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</si>
  <si>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</si>
  <si>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</si>
  <si>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</si>
  <si>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</si>
  <si>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</si>
  <si>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</si>
  <si>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</si>
  <si>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</si>
  <si>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</si>
  <si>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</si>
  <si>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</si>
  <si>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</si>
  <si>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</si>
  <si>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</si>
  <si>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</si>
  <si>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</si>
  <si>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</si>
  <si>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</si>
  <si>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</si>
  <si>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</si>
  <si>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</si>
  <si>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</si>
  <si>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</si>
  <si>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</si>
  <si>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</si>
  <si>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</si>
  <si>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</si>
  <si>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</si>
  <si>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</si>
  <si>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</si>
  <si>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</si>
  <si>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</si>
  <si>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</si>
  <si>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</si>
  <si>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</si>
  <si>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</si>
  <si>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</si>
  <si>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</si>
  <si>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</si>
  <si>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</si>
  <si>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</si>
  <si>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</si>
  <si>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</si>
  <si>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</si>
  <si>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</si>
  <si>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</si>
  <si>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</si>
  <si>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</si>
  <si>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</si>
  <si>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</si>
  <si>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</si>
  <si>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</si>
  <si>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</si>
  <si>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</si>
  <si>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</si>
  <si>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</si>
  <si>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</si>
  <si>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</si>
  <si>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</si>
  <si>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</si>
  <si>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</si>
  <si>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</si>
  <si>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</si>
  <si>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</si>
  <si>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</si>
  <si>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</si>
  <si>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</si>
  <si>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</si>
  <si>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</si>
  <si>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</si>
  <si>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</si>
  <si>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</si>
  <si>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</si>
  <si>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</si>
  <si>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</si>
  <si>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</si>
  <si>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</si>
  <si>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</si>
  <si>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</si>
  <si>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</si>
  <si>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</si>
  <si>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</si>
  <si>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</si>
  <si>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</si>
  <si>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</si>
  <si>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</si>
  <si>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</si>
  <si>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</si>
  <si>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</si>
  <si>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</si>
  <si>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</si>
  <si>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</si>
  <si>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</si>
  <si>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</si>
  <si>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</si>
  <si>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</si>
  <si>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</si>
  <si>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</si>
  <si>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</si>
  <si>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</si>
  <si>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</si>
  <si>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</si>
  <si>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</si>
  <si>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</si>
  <si>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</si>
  <si>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</si>
  <si>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</si>
  <si>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</si>
  <si>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</si>
  <si>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</si>
  <si>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</si>
  <si>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</si>
  <si>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</si>
  <si>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</si>
  <si>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</si>
  <si>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</si>
  <si>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</si>
  <si>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</si>
  <si>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</si>
  <si>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</si>
  <si>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</si>
  <si>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</si>
  <si>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</si>
  <si>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</si>
  <si>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</si>
  <si>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</si>
  <si>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</si>
  <si>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</si>
  <si>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</si>
  <si>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</si>
  <si>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</si>
  <si>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</si>
  <si>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</si>
  <si>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</si>
  <si>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</si>
  <si>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</si>
  <si>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</si>
  <si>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</si>
  <si>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</si>
  <si>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</si>
  <si>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</si>
  <si>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</si>
  <si>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</si>
  <si>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</si>
  <si>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</si>
  <si>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</si>
  <si>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</si>
  <si>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</si>
  <si>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</si>
  <si>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</si>
  <si>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</si>
  <si>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</si>
  <si>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</si>
  <si>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</si>
  <si>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</si>
  <si>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</si>
  <si>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</si>
  <si>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</si>
  <si>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</si>
  <si>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</si>
  <si>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</si>
  <si>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</si>
  <si>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</si>
  <si>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</si>
  <si>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</si>
  <si>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</si>
  <si>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</si>
  <si>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</si>
  <si>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</si>
  <si>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</si>
  <si>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</si>
  <si>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</si>
  <si>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</si>
  <si>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</si>
  <si>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</si>
  <si>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</si>
  <si>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</si>
  <si>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</si>
  <si>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</si>
  <si>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</si>
  <si>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</si>
  <si>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</si>
  <si>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</si>
  <si>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</si>
  <si>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</si>
  <si>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</si>
  <si>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</si>
  <si>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</si>
  <si>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</si>
  <si>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</si>
  <si>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</si>
  <si>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</si>
  <si>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</si>
  <si>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</si>
  <si>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</si>
  <si>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</si>
  <si>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</si>
  <si>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</si>
  <si>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</si>
  <si>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</si>
  <si>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</si>
  <si>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</si>
  <si>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</si>
  <si>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</si>
  <si>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</si>
  <si>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</si>
  <si>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</si>
  <si>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</si>
  <si>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</si>
  <si>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</si>
  <si>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</si>
  <si>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</si>
  <si>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</si>
  <si>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</si>
  <si>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</si>
  <si>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</si>
  <si>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</si>
  <si>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</si>
  <si>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</si>
  <si>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</si>
  <si>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</si>
  <si>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</si>
  <si>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</si>
  <si>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</si>
  <si>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</si>
  <si>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</si>
  <si>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</si>
  <si>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</si>
  <si>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</si>
  <si>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</si>
  <si>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</si>
  <si>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</si>
  <si>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</si>
  <si>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</si>
  <si>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</si>
  <si>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</si>
  <si>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</si>
  <si>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</si>
  <si>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</si>
  <si>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</si>
  <si>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</si>
  <si>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</si>
  <si>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</si>
  <si>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</si>
  <si>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</si>
  <si>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</si>
  <si>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</si>
  <si>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</si>
  <si>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</si>
  <si>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</si>
  <si>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</si>
  <si>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</si>
  <si>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</si>
  <si>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</si>
  <si>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</si>
  <si>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</si>
  <si>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</si>
  <si>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</si>
  <si>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</si>
  <si>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</si>
  <si>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</si>
  <si>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</si>
  <si>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</si>
  <si>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</si>
  <si>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</si>
  <si>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</si>
  <si>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</si>
  <si>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</si>
  <si>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</si>
  <si>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</si>
  <si>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</si>
  <si>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</si>
  <si>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</si>
  <si>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</si>
  <si>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</si>
  <si>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</si>
  <si>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</si>
  <si>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</si>
  <si>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</si>
  <si>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</si>
  <si>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</si>
  <si>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</si>
  <si>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</si>
  <si>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</si>
  <si>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</si>
  <si>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</si>
  <si>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</si>
  <si>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</si>
  <si>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</si>
  <si>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</si>
  <si>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</si>
  <si>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</si>
  <si>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</si>
  <si>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</si>
  <si>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</si>
  <si>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</si>
  <si>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</si>
  <si>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</si>
  <si>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</si>
  <si>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</si>
  <si>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</si>
  <si>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</si>
  <si>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</si>
  <si>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</si>
  <si>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</si>
  <si>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</si>
  <si>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</si>
  <si>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</si>
  <si>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</si>
  <si>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</si>
  <si>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</si>
  <si>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</si>
  <si>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</si>
  <si>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</si>
  <si>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</si>
  <si>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</si>
  <si>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</si>
  <si>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</si>
  <si>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</si>
  <si>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</si>
  <si>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</si>
  <si>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</si>
  <si>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</si>
  <si>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</si>
  <si>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</si>
  <si>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</si>
  <si>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</si>
  <si>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</si>
  <si>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</si>
  <si>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</si>
  <si>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</si>
  <si>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</si>
  <si>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</si>
  <si>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</si>
  <si>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</si>
  <si>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</si>
  <si>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</si>
  <si>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</si>
  <si>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</si>
  <si>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</si>
  <si>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</si>
  <si>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</si>
  <si>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</si>
  <si>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</si>
  <si>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</si>
  <si>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</si>
  <si>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</si>
  <si>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</si>
  <si>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</si>
  <si>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</si>
  <si>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</si>
  <si>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</si>
  <si>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</si>
  <si>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</si>
  <si>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</si>
  <si>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</si>
  <si>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</si>
  <si>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</si>
  <si>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</si>
  <si>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</si>
  <si>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</si>
  <si>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</si>
  <si>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</si>
  <si>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</si>
  <si>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</si>
  <si>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</si>
  <si>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</si>
  <si>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</si>
  <si>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</si>
  <si>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</si>
  <si>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</si>
  <si>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</si>
  <si>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</si>
  <si>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</si>
  <si>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</si>
  <si>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</si>
  <si>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</si>
  <si>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</si>
  <si>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</si>
  <si>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</si>
  <si>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</si>
  <si>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</si>
  <si>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</si>
  <si>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</si>
  <si>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</si>
  <si>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</si>
  <si>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</si>
  <si>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</si>
  <si>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</si>
  <si>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</si>
  <si>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</si>
  <si>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</si>
  <si>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</si>
  <si>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</si>
  <si>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</si>
  <si>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</si>
  <si>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</si>
  <si>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</si>
  <si>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</si>
  <si>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</si>
  <si>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</si>
  <si>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</si>
  <si>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</si>
  <si>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</si>
  <si>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</si>
  <si>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</si>
  <si>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</si>
  <si>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</si>
  <si>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</si>
  <si>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</si>
  <si>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</si>
  <si>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</si>
  <si>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</si>
  <si>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</si>
  <si>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</si>
  <si>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</si>
  <si>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</si>
  <si>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</si>
  <si>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</si>
  <si>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</si>
  <si>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</si>
  <si>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</si>
  <si>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</si>
  <si>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</si>
  <si>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</si>
  <si>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</si>
  <si>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</si>
  <si>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</si>
  <si>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</si>
  <si>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</si>
  <si>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</si>
  <si>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</si>
  <si>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</si>
  <si>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</si>
  <si>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</si>
  <si>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</si>
  <si>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</si>
  <si>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</si>
  <si>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</si>
  <si>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</si>
  <si>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</si>
  <si>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</si>
  <si>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</si>
  <si>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</si>
  <si>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</si>
  <si>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</si>
  <si>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</si>
  <si>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</si>
  <si>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</si>
  <si>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</si>
  <si>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</si>
  <si>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</si>
  <si>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</si>
  <si>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</si>
  <si>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</si>
  <si>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</si>
  <si>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</si>
  <si>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</si>
  <si>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</si>
  <si>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</si>
  <si>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</si>
  <si>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</si>
  <si>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</si>
  <si>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</si>
  <si>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</si>
  <si>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</si>
  <si>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</si>
  <si>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</si>
  <si>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</si>
  <si>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</si>
  <si>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</si>
  <si>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</si>
  <si>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</si>
  <si>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</si>
  <si>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</si>
  <si>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</si>
  <si>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</si>
  <si>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</si>
  <si>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</si>
  <si>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</si>
  <si>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</si>
  <si>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</si>
  <si>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</si>
  <si>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</si>
  <si>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</si>
  <si>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</si>
  <si>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</si>
  <si>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</si>
  <si>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</si>
  <si>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</si>
  <si>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</si>
  <si>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</si>
  <si>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</si>
  <si>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</si>
  <si>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</si>
  <si>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</si>
  <si>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</si>
  <si>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</si>
  <si>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</si>
  <si>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</si>
  <si>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</si>
  <si>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</si>
  <si>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</si>
  <si>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</si>
  <si>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</si>
  <si>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</si>
  <si>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</si>
  <si>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</si>
  <si>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</si>
  <si>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</si>
  <si>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</si>
  <si>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</si>
  <si>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</si>
  <si>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</si>
  <si>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</si>
  <si>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</si>
  <si>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</si>
  <si>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</si>
  <si>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</si>
  <si>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</si>
  <si>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</si>
  <si>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</si>
  <si>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</si>
  <si>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</si>
  <si>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</si>
  <si>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</si>
  <si>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</si>
  <si>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</si>
  <si>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</si>
  <si>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</si>
  <si>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</si>
  <si>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</si>
  <si>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</si>
  <si>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</si>
  <si>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</si>
  <si>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</si>
  <si>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</si>
  <si>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</si>
  <si>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</si>
  <si>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</si>
  <si>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</si>
  <si>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</si>
  <si>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</si>
  <si>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</si>
  <si>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</si>
  <si>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</si>
  <si>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</si>
  <si>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</si>
  <si>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</si>
  <si>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</si>
  <si>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</si>
  <si>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</si>
  <si>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</si>
  <si>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</si>
  <si>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</si>
  <si>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</si>
  <si>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</si>
  <si>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</si>
  <si>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</si>
  <si>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</si>
  <si>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</si>
  <si>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</si>
  <si>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</si>
  <si>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</si>
  <si>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</si>
  <si>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</si>
  <si>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</si>
  <si>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</si>
  <si>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</si>
  <si>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</si>
  <si>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</si>
  <si>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</si>
  <si>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</si>
  <si>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</si>
  <si>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</si>
  <si>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</si>
  <si>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</si>
  <si>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</si>
  <si>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</si>
  <si>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</si>
  <si>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</si>
  <si>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</si>
  <si>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</si>
  <si>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</si>
  <si>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</si>
  <si>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</si>
  <si>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</si>
  <si>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</si>
  <si>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</si>
  <si>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</si>
  <si>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</si>
  <si>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</si>
  <si>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</si>
  <si>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</si>
  <si>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</si>
  <si>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</si>
  <si>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</si>
  <si>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</si>
  <si>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</si>
  <si>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</si>
  <si>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</si>
  <si>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</si>
  <si>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</si>
  <si>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</si>
  <si>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</si>
  <si>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</si>
  <si>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</si>
  <si>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</si>
  <si>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</si>
  <si>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</si>
  <si>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</si>
  <si>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</si>
  <si>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</si>
  <si>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</si>
  <si>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</si>
  <si>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</si>
  <si>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</si>
  <si>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</si>
  <si>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</si>
  <si>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</si>
  <si>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</si>
  <si>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</si>
  <si>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</si>
  <si>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</si>
  <si>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</si>
  <si>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</si>
  <si>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</si>
  <si>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</si>
  <si>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</si>
  <si>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</si>
  <si>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</si>
  <si>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</si>
  <si>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</si>
  <si>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</si>
  <si>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</si>
  <si>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</si>
  <si>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</si>
  <si>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</si>
  <si>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</si>
  <si>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</si>
  <si>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</si>
  <si>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</si>
  <si>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</si>
  <si>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</si>
  <si>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</si>
  <si>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</si>
  <si>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</si>
  <si>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</si>
  <si>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</si>
  <si>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</si>
  <si>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</si>
  <si>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</si>
  <si>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</si>
  <si>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</si>
  <si>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</si>
  <si>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</si>
  <si>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</si>
  <si>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</si>
  <si>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</si>
  <si>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</si>
  <si>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</si>
  <si>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</si>
  <si>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</si>
  <si>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</si>
  <si>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</si>
  <si>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</si>
  <si>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</si>
  <si>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</si>
  <si>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</si>
  <si>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</si>
  <si>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</si>
  <si>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</si>
  <si>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</si>
  <si>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</si>
  <si>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</si>
  <si>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</si>
  <si>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</si>
  <si>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</si>
  <si>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</si>
  <si>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</si>
  <si>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</si>
  <si>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</si>
  <si>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</si>
  <si>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</si>
  <si>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</si>
  <si>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</si>
  <si>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</si>
  <si>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</si>
  <si>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</si>
  <si>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</si>
  <si>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</si>
  <si>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</si>
  <si>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</si>
  <si>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</si>
  <si>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</si>
  <si>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</si>
  <si>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</si>
  <si>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</si>
  <si>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</si>
  <si>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</si>
  <si>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</si>
  <si>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</si>
  <si>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</si>
  <si>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</si>
  <si>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</si>
  <si>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</si>
  <si>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</si>
  <si>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</si>
  <si>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</si>
  <si>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</si>
  <si>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</si>
  <si>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</si>
  <si>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</si>
  <si>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</si>
  <si>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</si>
  <si>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</si>
  <si>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</si>
  <si>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</si>
  <si>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</si>
  <si>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</si>
  <si>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</si>
  <si>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</si>
  <si>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</si>
  <si>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</si>
  <si>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</si>
  <si>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</si>
  <si>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</si>
  <si>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</si>
  <si>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</si>
  <si>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</si>
  <si>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</si>
  <si>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</si>
  <si>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</si>
  <si>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</si>
  <si>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</si>
  <si>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</si>
  <si>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</si>
  <si>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</si>
  <si>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</si>
  <si>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</si>
  <si>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</si>
  <si>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</si>
  <si>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</si>
  <si>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</si>
  <si>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</si>
  <si>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</si>
  <si>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</si>
  <si>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</si>
  <si>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</si>
  <si>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</si>
  <si>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</si>
  <si>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</si>
  <si>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</si>
  <si>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</si>
  <si>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</si>
  <si>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</si>
  <si>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</si>
  <si>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</si>
  <si>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</si>
  <si>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</si>
  <si>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</si>
  <si>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</si>
  <si>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</si>
  <si>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</si>
  <si>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</si>
  <si>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</si>
  <si>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</si>
  <si>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</si>
  <si>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</si>
  <si>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</si>
  <si>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</si>
  <si>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</si>
  <si>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</si>
  <si>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</si>
  <si>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</si>
  <si>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</si>
  <si>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</si>
  <si>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</si>
  <si>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</si>
  <si>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</si>
  <si>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</si>
  <si>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</si>
  <si>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</si>
  <si>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</si>
  <si>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</si>
  <si>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</si>
  <si>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</si>
  <si>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</si>
  <si>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</si>
  <si>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</si>
  <si>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</si>
  <si>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</si>
  <si>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</si>
  <si>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</si>
  <si>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</si>
  <si>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</si>
  <si>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</si>
  <si>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</si>
  <si>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</si>
  <si>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</si>
  <si>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</si>
  <si>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</si>
  <si>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</si>
  <si>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</si>
  <si>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</si>
  <si>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</si>
  <si>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</si>
  <si>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</si>
  <si>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</si>
  <si>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</si>
  <si>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</si>
  <si>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</si>
  <si>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</si>
  <si>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</si>
  <si>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</si>
  <si>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</si>
  <si>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</si>
  <si>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</si>
  <si>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</si>
  <si>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</si>
  <si>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</si>
  <si>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</si>
  <si>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</si>
  <si>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</si>
  <si>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</si>
  <si>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</si>
  <si>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</si>
  <si>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</si>
  <si>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</si>
  <si>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</si>
  <si>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</si>
  <si>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</si>
  <si>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</si>
  <si>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</si>
  <si>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</si>
  <si>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</si>
  <si>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</si>
  <si>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</si>
  <si>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</si>
  <si>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</si>
  <si>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</si>
  <si>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</si>
  <si>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</si>
  <si>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</si>
  <si>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</si>
  <si>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</si>
  <si>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</si>
  <si>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</si>
  <si>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</si>
  <si>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</si>
  <si>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</si>
  <si>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</si>
  <si>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</si>
  <si>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</si>
  <si>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</si>
  <si>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</si>
  <si>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</si>
  <si>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</si>
  <si>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</si>
  <si>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</si>
  <si>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</si>
  <si>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</si>
  <si>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</si>
  <si>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</si>
  <si>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</si>
  <si>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</si>
  <si>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</si>
  <si>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</si>
  <si>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</si>
  <si>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</si>
  <si>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</si>
  <si>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</si>
  <si>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</si>
  <si>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</si>
  <si>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</si>
  <si>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</si>
  <si>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</si>
  <si>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</si>
  <si>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</si>
  <si>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</si>
  <si>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</si>
  <si>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</si>
  <si>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</si>
  <si>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</si>
  <si>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</si>
  <si>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</si>
  <si>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</si>
  <si>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</si>
  <si>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</si>
  <si>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</si>
  <si>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</si>
  <si>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</si>
  <si>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</si>
  <si>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</si>
  <si>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</si>
  <si>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</si>
  <si>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</si>
  <si>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</si>
  <si>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</si>
  <si>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</si>
  <si>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</si>
  <si>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</si>
  <si>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</si>
  <si>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</si>
  <si>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</si>
  <si>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</si>
  <si>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</si>
  <si>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</si>
  <si>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</si>
  <si>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</si>
  <si>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</si>
  <si>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</si>
  <si>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</si>
  <si>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</si>
  <si>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</si>
  <si>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</si>
  <si>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</si>
  <si>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</si>
  <si>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</si>
  <si>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</si>
  <si>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</si>
  <si>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</si>
  <si>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</si>
  <si>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</si>
  <si>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</si>
  <si>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</si>
  <si>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</si>
  <si>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</si>
  <si>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</si>
  <si>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</si>
  <si>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</si>
  <si>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</si>
  <si>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</si>
  <si>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</si>
  <si>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</si>
  <si>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</si>
  <si>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</si>
  <si>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</si>
  <si>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</si>
  <si>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</si>
  <si>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</si>
  <si>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</si>
  <si>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</si>
  <si>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</si>
  <si>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</si>
  <si>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</si>
  <si>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</si>
  <si>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</si>
  <si>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</si>
  <si>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</si>
  <si>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</si>
  <si>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</si>
  <si>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</si>
  <si>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</si>
  <si>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</si>
  <si>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</si>
  <si>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</si>
  <si>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</si>
  <si>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</si>
  <si>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</si>
  <si>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</si>
  <si>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</si>
  <si>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</si>
  <si>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</si>
  <si>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</si>
  <si>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</si>
  <si>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</si>
  <si>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</si>
  <si>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</si>
  <si>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</si>
  <si>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</si>
  <si>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</si>
  <si>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</si>
  <si>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</si>
  <si>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</si>
  <si>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</si>
  <si>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</si>
  <si>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</si>
  <si>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</si>
  <si>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</si>
  <si>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</si>
  <si>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</si>
  <si>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</si>
  <si>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</si>
  <si>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</si>
  <si>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</si>
  <si>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</si>
  <si>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</si>
  <si>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</si>
  <si>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</si>
  <si>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</si>
  <si>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</si>
  <si>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</si>
  <si>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</si>
  <si>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</si>
  <si>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</si>
  <si>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</si>
  <si>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</si>
  <si>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</si>
  <si>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</si>
  <si>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</si>
  <si>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</si>
  <si>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</si>
  <si>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</si>
  <si>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</si>
  <si>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</si>
  <si>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</si>
  <si>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</si>
  <si>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</si>
  <si>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</si>
  <si>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</si>
  <si>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</si>
  <si>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</si>
  <si>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</si>
  <si>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</si>
  <si>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</si>
  <si>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</si>
  <si>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</si>
  <si>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</si>
  <si>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</si>
  <si>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</si>
  <si>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</si>
  <si>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</si>
  <si>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</si>
  <si>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</si>
  <si>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</si>
  <si>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</si>
  <si>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</si>
  <si>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</si>
  <si>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</si>
  <si>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</si>
  <si>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</si>
  <si>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</si>
  <si>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</si>
  <si>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</si>
  <si>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</si>
  <si>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</si>
  <si>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</si>
  <si>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</si>
  <si>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</si>
  <si>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</si>
  <si>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</si>
  <si>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</si>
  <si>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</si>
  <si>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</si>
  <si>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</si>
  <si>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</si>
  <si>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</si>
  <si>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</si>
  <si>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</si>
  <si>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</si>
  <si>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</si>
  <si>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</si>
  <si>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</si>
  <si>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</si>
  <si>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</si>
  <si>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</si>
  <si>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</si>
  <si>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</si>
  <si>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</si>
  <si>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</si>
  <si>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</si>
  <si>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</si>
  <si>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</si>
  <si>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</si>
  <si>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</si>
  <si>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</si>
  <si>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</si>
  <si>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</si>
  <si>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</si>
  <si>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</si>
  <si>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</si>
  <si>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</si>
  <si>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</si>
  <si>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</si>
  <si>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</si>
  <si>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</si>
  <si>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</si>
  <si>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</si>
  <si>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</si>
  <si>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</si>
  <si>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</si>
  <si>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</si>
  <si>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</si>
  <si>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</si>
  <si>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</si>
  <si>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</si>
  <si>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</si>
  <si>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</si>
  <si>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</si>
  <si>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</si>
  <si>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</si>
  <si>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</si>
  <si>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</si>
  <si>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</si>
  <si>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</si>
  <si>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</si>
  <si>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</si>
  <si>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</si>
  <si>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</si>
  <si>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</si>
  <si>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</si>
  <si>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</si>
  <si>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</si>
  <si>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</si>
  <si>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</si>
  <si>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</si>
  <si>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</si>
  <si>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</si>
  <si>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</si>
  <si>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</si>
  <si>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</si>
  <si>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</si>
  <si>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</si>
  <si>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</si>
  <si>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</si>
  <si>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</si>
  <si>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</si>
  <si>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</si>
  <si>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</si>
  <si>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</si>
  <si>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</si>
  <si>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</si>
  <si>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</si>
  <si>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</si>
  <si>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</si>
  <si>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</si>
  <si>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</si>
  <si>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</si>
  <si>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</si>
  <si>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</si>
  <si>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</si>
  <si>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</si>
  <si>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</si>
  <si>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</si>
  <si>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</si>
  <si>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</si>
  <si>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</si>
  <si>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</si>
  <si>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</si>
  <si>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</si>
  <si>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</si>
  <si>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</si>
  <si>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</si>
  <si>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</si>
  <si>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</si>
  <si>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</si>
  <si>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</si>
  <si>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</si>
  <si>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</si>
  <si>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</si>
  <si>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</si>
  <si>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</si>
  <si>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</si>
  <si>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</si>
  <si>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</si>
  <si>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</si>
  <si>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</si>
  <si>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</si>
  <si>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</si>
  <si>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</si>
  <si>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</si>
  <si>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</si>
  <si>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</si>
  <si>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</si>
  <si>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</si>
  <si>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</si>
  <si>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</si>
  <si>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</si>
  <si>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</si>
  <si>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</si>
  <si>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</si>
  <si>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</si>
  <si>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</si>
  <si>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</si>
  <si>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</si>
  <si>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</si>
  <si>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</si>
  <si>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</si>
  <si>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</si>
  <si>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</si>
  <si>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</si>
  <si>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</si>
  <si>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</si>
  <si>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</si>
  <si>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</si>
  <si>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</si>
  <si>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</si>
  <si>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</si>
  <si>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</si>
  <si>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</si>
  <si>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</si>
  <si>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</si>
  <si>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</si>
  <si>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</si>
  <si>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</si>
  <si>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</si>
  <si>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</si>
  <si>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</si>
  <si>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</si>
  <si>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</si>
  <si>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</si>
  <si>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</si>
  <si>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</si>
  <si>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</si>
  <si>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</si>
  <si>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</si>
  <si>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</si>
  <si>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</si>
  <si>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</si>
  <si>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</si>
  <si>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</si>
  <si>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</si>
  <si>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</si>
  <si>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</si>
  <si>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</si>
  <si>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</si>
  <si>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</si>
  <si>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</si>
  <si>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</si>
  <si>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</si>
  <si>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</si>
  <si>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</si>
  <si>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</si>
  <si>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</si>
  <si>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</si>
  <si>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</si>
  <si>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</si>
  <si>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</si>
  <si>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</si>
  <si>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</si>
  <si>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</si>
  <si>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</si>
  <si>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</si>
  <si>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</si>
  <si>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</si>
  <si>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</si>
  <si>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</si>
  <si>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</si>
  <si>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</si>
  <si>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</si>
  <si>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</si>
  <si>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</si>
  <si>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</si>
  <si>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</si>
  <si>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</si>
  <si>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</si>
  <si>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</si>
  <si>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</si>
  <si>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</si>
  <si>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</si>
  <si>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</si>
  <si>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</si>
  <si>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</si>
  <si>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</si>
  <si>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</si>
  <si>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</si>
  <si>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</si>
  <si>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</si>
  <si>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</si>
  <si>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</si>
  <si>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</si>
  <si>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</si>
  <si>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</si>
  <si>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</si>
  <si>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</si>
  <si>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</si>
  <si>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</si>
  <si>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</si>
  <si>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</si>
  <si>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</si>
  <si>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</si>
  <si>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</si>
  <si>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</si>
  <si>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</si>
  <si>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</si>
  <si>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</si>
  <si>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</si>
  <si>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</si>
  <si>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</si>
  <si>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</si>
  <si>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</si>
  <si>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</si>
  <si>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</si>
  <si>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</si>
  <si>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</si>
  <si>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</si>
  <si>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</si>
  <si>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</si>
  <si>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</si>
  <si>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</si>
  <si>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</si>
  <si>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</si>
  <si>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</si>
  <si>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</si>
  <si>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</si>
  <si>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</si>
  <si>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</si>
  <si>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</si>
  <si>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</si>
  <si>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</si>
  <si>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</si>
  <si>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</si>
  <si>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</si>
  <si>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</si>
  <si>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</si>
  <si>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</si>
  <si>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</si>
  <si>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</si>
  <si>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</si>
  <si>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</si>
  <si>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</si>
  <si>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</si>
  <si>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</si>
  <si>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</si>
  <si>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</si>
  <si>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</si>
  <si>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</si>
  <si>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</si>
  <si>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</si>
  <si>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</si>
  <si>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</si>
  <si>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</si>
  <si>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</si>
  <si>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</si>
  <si>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</si>
  <si>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</si>
  <si>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</si>
  <si>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</si>
  <si>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</si>
  <si>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</si>
  <si>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</si>
  <si>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</si>
  <si>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</si>
  <si>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</si>
  <si>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</si>
  <si>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</si>
  <si>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</si>
  <si>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</si>
  <si>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</si>
  <si>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</si>
  <si>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</si>
  <si>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</si>
  <si>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</si>
  <si>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</si>
  <si>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</si>
  <si>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</si>
  <si>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</si>
  <si>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</si>
  <si>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</si>
  <si>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</si>
  <si>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</si>
  <si>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</si>
  <si>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</si>
  <si>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</si>
  <si>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</si>
  <si>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</si>
  <si>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</si>
  <si>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</si>
  <si>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</si>
  <si>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</si>
  <si>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</si>
  <si>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</si>
  <si>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</si>
  <si>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</si>
  <si>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</si>
  <si>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</si>
  <si>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</si>
  <si>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</si>
  <si>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</si>
  <si>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</si>
  <si>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</si>
  <si>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</si>
  <si>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</si>
  <si>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</si>
  <si>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</si>
  <si>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</si>
  <si>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</si>
  <si>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</si>
  <si>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</si>
  <si>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</si>
  <si>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</si>
  <si>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</si>
  <si>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</si>
  <si>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</si>
  <si>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</si>
  <si>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</si>
  <si>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</si>
  <si>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</si>
  <si>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</si>
  <si>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</si>
  <si>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</si>
  <si>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</si>
  <si>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</si>
  <si>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</si>
  <si>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</si>
  <si>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</si>
  <si>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</si>
  <si>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</si>
  <si>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</si>
  <si>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</si>
  <si>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</si>
  <si>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</si>
  <si>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</si>
  <si>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</si>
  <si>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</si>
  <si>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</si>
  <si>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</si>
  <si>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</si>
  <si>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</si>
  <si>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</si>
  <si>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</si>
  <si>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</si>
  <si>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</si>
  <si>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</si>
  <si>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</si>
  <si>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</si>
  <si>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</si>
  <si>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</si>
  <si>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</si>
  <si>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</si>
  <si>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</si>
  <si>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</si>
  <si>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</si>
  <si>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</si>
  <si>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</si>
  <si>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</si>
  <si>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</si>
  <si>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</si>
  <si>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</si>
  <si>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</si>
  <si>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</si>
  <si>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</si>
  <si>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</si>
  <si>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</si>
  <si>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</si>
  <si>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</si>
  <si>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</si>
  <si>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</si>
  <si>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</si>
  <si>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</si>
  <si>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</si>
  <si>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</si>
  <si>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</si>
  <si>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</si>
  <si>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</si>
  <si>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</si>
  <si>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</si>
  <si>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</si>
  <si>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</si>
  <si>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</si>
  <si>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</si>
  <si>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</si>
  <si>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</si>
  <si>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</si>
  <si>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</si>
  <si>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</si>
  <si>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</si>
  <si>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</si>
  <si>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</si>
  <si>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</si>
  <si>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</si>
  <si>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</si>
  <si>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</si>
  <si>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</si>
  <si>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</si>
  <si>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</si>
  <si>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</si>
  <si>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</si>
  <si>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</si>
  <si>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</si>
  <si>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</si>
  <si>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</si>
  <si>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</si>
  <si>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</si>
  <si>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</si>
  <si>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</si>
  <si>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</si>
  <si>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</si>
  <si>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</si>
  <si>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</si>
  <si>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</si>
  <si>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</si>
  <si>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</si>
  <si>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</si>
  <si>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</si>
  <si>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</si>
  <si>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</si>
  <si>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</si>
  <si>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</si>
  <si>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</si>
  <si>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</si>
  <si>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</si>
  <si>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</si>
  <si>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</si>
  <si>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</si>
  <si>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</si>
  <si>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</si>
  <si>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</si>
  <si>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</si>
  <si>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</si>
  <si>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</si>
  <si>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</si>
  <si>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</si>
  <si>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</si>
  <si>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</si>
  <si>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</si>
  <si>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</si>
  <si>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</si>
  <si>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</si>
  <si>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</si>
  <si>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</si>
  <si>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</si>
  <si>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</si>
  <si>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</si>
  <si>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</si>
  <si>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</si>
  <si>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</si>
  <si>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</si>
  <si>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</si>
  <si>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</si>
  <si>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</si>
  <si>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</si>
  <si>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</si>
  <si>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</si>
  <si>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</si>
  <si>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</si>
  <si>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</si>
  <si>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</si>
  <si>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</si>
  <si>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</si>
  <si>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</si>
  <si>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</si>
  <si>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</si>
  <si>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</si>
  <si>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</si>
  <si>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</si>
  <si>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</si>
  <si>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</si>
  <si>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</si>
  <si>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</si>
  <si>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</si>
  <si>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</si>
  <si>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</si>
  <si>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</si>
  <si>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</si>
  <si>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</si>
  <si>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</si>
  <si>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</si>
  <si>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</si>
  <si>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</si>
  <si>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</si>
  <si>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</si>
  <si>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</si>
  <si>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</si>
  <si>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</si>
  <si>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</si>
  <si>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</si>
  <si>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</si>
  <si>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</si>
  <si>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</si>
  <si>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</si>
  <si>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</si>
  <si>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</si>
  <si>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</si>
  <si>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</si>
  <si>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</si>
  <si>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</si>
  <si>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</si>
  <si>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</si>
  <si>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</si>
  <si>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</si>
  <si>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</si>
  <si>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</si>
  <si>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</si>
  <si>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</si>
  <si>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</si>
  <si>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</si>
  <si>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</si>
  <si>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</si>
  <si>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</si>
  <si>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</si>
  <si>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</si>
  <si>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</si>
  <si>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</si>
  <si>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</si>
  <si>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</si>
  <si>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</si>
  <si>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</si>
  <si>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</si>
  <si>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</si>
  <si>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</si>
  <si>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</si>
  <si>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</si>
  <si>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</si>
  <si>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</si>
  <si>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</si>
  <si>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</si>
  <si>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</si>
  <si>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</si>
  <si>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</si>
  <si>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</si>
  <si>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</si>
  <si>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</si>
  <si>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</si>
  <si>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</si>
  <si>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</si>
  <si>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</si>
  <si>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</si>
  <si>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</si>
  <si>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</si>
  <si>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</si>
  <si>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</si>
  <si>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</si>
  <si>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</si>
  <si>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</si>
  <si>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</si>
  <si>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</si>
  <si>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</si>
  <si>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</si>
  <si>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</si>
  <si>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</si>
  <si>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</si>
  <si>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</si>
  <si>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</si>
  <si>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</si>
  <si>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</si>
  <si>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</si>
  <si>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</si>
  <si>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</si>
  <si>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</si>
  <si>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</si>
  <si>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</si>
  <si>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</si>
  <si>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</si>
  <si>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</si>
  <si>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</si>
  <si>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</si>
  <si>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</si>
  <si>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</si>
  <si>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</si>
  <si>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</si>
  <si>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</si>
  <si>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</si>
  <si>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</si>
  <si>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</si>
  <si>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</si>
  <si>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</si>
  <si>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</si>
  <si>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</si>
  <si>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</si>
  <si>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</si>
  <si>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</si>
  <si>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</si>
  <si>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</si>
  <si>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</si>
  <si>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</si>
  <si>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</si>
  <si>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</si>
  <si>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</si>
  <si>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</si>
  <si>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</si>
  <si>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</si>
  <si>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</si>
  <si>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</si>
  <si>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</si>
  <si>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</si>
  <si>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</si>
  <si>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</si>
  <si>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</si>
  <si>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</si>
  <si>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</si>
  <si>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</si>
  <si>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</si>
  <si>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</si>
  <si>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</si>
  <si>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</si>
  <si>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</si>
  <si>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</si>
  <si>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</si>
  <si>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</si>
  <si>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</si>
  <si>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</si>
  <si>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</si>
  <si>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</si>
  <si>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</si>
  <si>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</si>
  <si>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</si>
  <si>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</si>
  <si>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</si>
  <si>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</si>
  <si>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</si>
  <si>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</si>
  <si>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</si>
  <si>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</si>
  <si>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</si>
  <si>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</si>
  <si>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</si>
  <si>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</si>
  <si>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</si>
  <si>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</si>
  <si>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</si>
  <si>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</si>
  <si>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</si>
  <si>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</si>
  <si>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</si>
  <si>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</si>
  <si>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</si>
  <si>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</si>
  <si>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</si>
  <si>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</si>
  <si>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</si>
  <si>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</si>
  <si>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</si>
  <si>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</si>
  <si>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</si>
  <si>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</si>
  <si>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</si>
  <si>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</si>
  <si>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</si>
  <si>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</si>
  <si>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</si>
  <si>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</si>
  <si>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</si>
  <si>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</si>
  <si>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</si>
  <si>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</si>
  <si>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</si>
  <si>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</si>
  <si>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</si>
  <si>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</si>
  <si>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</si>
  <si>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</si>
  <si>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</si>
  <si>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</si>
  <si>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</si>
  <si>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</si>
  <si>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</si>
  <si>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</si>
  <si>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</si>
  <si>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</si>
  <si>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</si>
  <si>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</si>
  <si>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</si>
  <si>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</si>
  <si>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</si>
  <si>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</si>
  <si>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</si>
  <si>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</si>
  <si>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</si>
  <si>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</si>
  <si>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</si>
  <si>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</si>
  <si>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</si>
  <si>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</si>
  <si>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</si>
  <si>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</si>
  <si>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</si>
  <si>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</si>
  <si>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</si>
  <si>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</si>
  <si>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</si>
  <si>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</si>
  <si>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</si>
  <si>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</si>
  <si>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</si>
  <si>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</si>
  <si>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</si>
  <si>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</si>
  <si>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</si>
  <si>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</si>
  <si>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</si>
  <si>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</si>
  <si>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</si>
  <si>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</si>
  <si>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</si>
  <si>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</si>
  <si>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</si>
  <si>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</si>
  <si>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</si>
  <si>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</si>
  <si>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</si>
  <si>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</si>
  <si>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</si>
  <si>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</si>
  <si>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</si>
  <si>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</si>
  <si>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</si>
  <si>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</si>
  <si>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</si>
  <si>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</si>
  <si>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</si>
  <si>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</si>
  <si>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</si>
  <si>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</si>
  <si>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</si>
  <si>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</si>
  <si>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</si>
  <si>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</si>
  <si>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</si>
  <si>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</si>
  <si>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</si>
  <si>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</si>
  <si>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</si>
  <si>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</si>
  <si>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</si>
  <si>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</si>
  <si>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</si>
  <si>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</si>
  <si>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</si>
  <si>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</si>
  <si>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</si>
  <si>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</si>
  <si>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</si>
  <si>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</si>
  <si>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</si>
  <si>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</si>
  <si>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</si>
  <si>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</si>
  <si>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</si>
  <si>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</si>
  <si>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</si>
  <si>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</si>
  <si>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</si>
  <si>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</si>
  <si>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</si>
  <si>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</si>
  <si>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</si>
  <si>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</si>
  <si>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</si>
  <si>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</si>
  <si>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</si>
  <si>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</si>
  <si>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</si>
  <si>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</si>
  <si>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</si>
  <si>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</si>
  <si>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</si>
  <si>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</si>
  <si>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</si>
  <si>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</si>
  <si>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</si>
  <si>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</si>
  <si>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</si>
  <si>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</si>
  <si>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</si>
  <si>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</si>
  <si>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</si>
  <si>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</si>
  <si>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</si>
  <si>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</si>
  <si>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</si>
  <si>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</si>
  <si>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</si>
  <si>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</si>
  <si>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</si>
  <si>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</si>
  <si>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</si>
  <si>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</si>
  <si>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</si>
  <si>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</si>
  <si>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</si>
  <si>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</si>
  <si>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</si>
  <si>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</si>
  <si>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</si>
  <si>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</si>
  <si>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</si>
  <si>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</si>
  <si>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</si>
  <si>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</si>
  <si>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</si>
  <si>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</si>
  <si>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</si>
  <si>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</si>
  <si>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</si>
  <si>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</si>
  <si>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</si>
  <si>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</si>
  <si>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</si>
  <si>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</si>
  <si>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</si>
  <si>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</si>
  <si>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</si>
  <si>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</si>
  <si>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</si>
  <si>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</si>
  <si>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</si>
  <si>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</si>
  <si>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</si>
  <si>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</si>
  <si>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</si>
  <si>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</si>
  <si>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</si>
  <si>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</si>
  <si>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</si>
  <si>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</si>
  <si>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</si>
  <si>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</si>
  <si>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</si>
  <si>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</si>
  <si>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</si>
  <si>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</si>
  <si>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</si>
  <si>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</si>
  <si>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</si>
  <si>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</si>
  <si>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</si>
  <si>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</si>
  <si>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</si>
  <si>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</si>
  <si>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</si>
  <si>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</si>
  <si>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</si>
  <si>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</si>
  <si>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</si>
  <si>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</si>
  <si>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</si>
  <si>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</si>
  <si>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</si>
  <si>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</si>
  <si>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</si>
  <si>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</si>
  <si>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</si>
  <si>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</si>
  <si>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</si>
  <si>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</si>
  <si>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</si>
  <si>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</si>
  <si>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</si>
  <si>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</si>
  <si>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</si>
  <si>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</si>
  <si>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</si>
  <si>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</si>
  <si>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</si>
  <si>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</si>
  <si>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</si>
  <si>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</si>
  <si>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</si>
  <si>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</si>
  <si>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</si>
  <si>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</si>
  <si>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</si>
  <si>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</si>
  <si>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</si>
  <si>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</si>
  <si>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</si>
  <si>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</si>
  <si>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</si>
  <si>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</si>
  <si>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</si>
  <si>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</si>
  <si>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</si>
  <si>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</si>
  <si>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</si>
  <si>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</si>
  <si>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</si>
  <si>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</si>
  <si>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</si>
  <si>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</si>
  <si>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</si>
  <si>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</si>
  <si>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</si>
  <si>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</si>
  <si>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</si>
  <si>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</si>
  <si>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</si>
  <si>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</si>
  <si>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</si>
  <si>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</si>
  <si>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</si>
  <si>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</si>
  <si>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</si>
  <si>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</si>
  <si>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</si>
  <si>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</si>
  <si>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</si>
  <si>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</si>
  <si>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</si>
  <si>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</si>
  <si>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</si>
  <si>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</si>
  <si>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</si>
  <si>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</si>
  <si>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</si>
  <si>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</si>
  <si>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</si>
  <si>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</si>
  <si>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</si>
  <si>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</si>
  <si>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</si>
  <si>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</si>
  <si>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</si>
  <si>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</si>
  <si>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</si>
  <si>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</si>
  <si>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</si>
  <si>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</si>
  <si>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</si>
  <si>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</si>
  <si>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</si>
  <si>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</si>
  <si>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</si>
  <si>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</si>
  <si>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</si>
  <si>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</si>
  <si>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</si>
  <si>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</si>
  <si>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</si>
  <si>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</si>
  <si>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</si>
  <si>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</si>
  <si>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</si>
  <si>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</si>
  <si>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</si>
  <si>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</si>
  <si>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</si>
  <si>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</si>
  <si>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</si>
  <si>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</si>
  <si>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</si>
  <si>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</si>
  <si>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</si>
  <si>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</si>
  <si>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</si>
  <si>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</si>
  <si>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</si>
  <si>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</si>
  <si>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</si>
  <si>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</si>
  <si>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</si>
  <si>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</si>
  <si>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</si>
  <si>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</si>
  <si>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</si>
  <si>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</si>
  <si>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</si>
  <si>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</si>
  <si>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</si>
  <si>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</si>
  <si>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</si>
  <si>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</si>
  <si>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</si>
  <si>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</si>
  <si>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</si>
  <si>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</si>
  <si>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</si>
  <si>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</si>
  <si>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</si>
  <si>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</si>
  <si>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</si>
  <si>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</si>
  <si>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</si>
  <si>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</si>
  <si>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</si>
  <si>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</si>
  <si>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</si>
  <si>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</si>
  <si>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</si>
  <si>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</si>
  <si>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</si>
  <si>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</si>
  <si>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</si>
  <si>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</si>
  <si>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</si>
  <si>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</si>
  <si>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</si>
  <si>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</si>
  <si>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</si>
  <si>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</si>
  <si>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</si>
  <si>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</si>
  <si>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</si>
  <si>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</si>
  <si>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</si>
  <si>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</si>
  <si>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</si>
  <si>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</si>
  <si>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</si>
  <si>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</si>
  <si>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</si>
  <si>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</si>
  <si>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</si>
  <si>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</si>
  <si>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</si>
  <si>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</si>
  <si>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</si>
  <si>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</si>
  <si>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</si>
  <si>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</si>
  <si>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</si>
  <si>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</si>
  <si>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</si>
  <si>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</si>
  <si>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</si>
  <si>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</si>
  <si>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</si>
  <si>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</si>
  <si>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</si>
  <si>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</si>
  <si>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</si>
  <si>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</si>
  <si>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</si>
  <si>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</si>
  <si>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</si>
  <si>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</si>
  <si>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</si>
  <si>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</si>
  <si>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</si>
  <si>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</si>
  <si>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</si>
  <si>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</si>
  <si>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</si>
  <si>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</si>
  <si>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</si>
  <si>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</si>
  <si>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</si>
  <si>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</si>
  <si>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</si>
  <si>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</si>
  <si>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</si>
  <si>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</si>
  <si>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</si>
  <si>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</si>
  <si>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</si>
  <si>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</si>
  <si>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</si>
  <si>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</si>
  <si>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</si>
  <si>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</si>
  <si>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</si>
  <si>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</si>
  <si>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</si>
  <si>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</si>
  <si>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</si>
  <si>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</si>
  <si>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</si>
  <si>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</si>
  <si>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</si>
  <si>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</si>
  <si>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</si>
  <si>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</si>
  <si>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</si>
  <si>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</si>
  <si>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</si>
  <si>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</si>
  <si>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</si>
  <si>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</si>
  <si>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</si>
  <si>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</si>
  <si>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</si>
  <si>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</si>
  <si>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</si>
  <si>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</si>
  <si>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</si>
  <si>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</si>
  <si>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</si>
  <si>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</si>
  <si>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</si>
  <si>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</si>
  <si>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</si>
  <si>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</si>
  <si>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</si>
  <si>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</si>
  <si>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</si>
  <si>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</si>
  <si>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</si>
  <si>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</si>
  <si>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</si>
  <si>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</si>
  <si>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</si>
  <si>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</si>
  <si>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</si>
  <si>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</si>
  <si>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</si>
  <si>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</si>
  <si>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</si>
  <si>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</si>
  <si>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</si>
  <si>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</si>
  <si>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</si>
  <si>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</si>
  <si>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</si>
  <si>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</si>
  <si>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</si>
  <si>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</si>
  <si>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</si>
  <si>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</si>
  <si>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</si>
  <si>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</si>
  <si>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</si>
  <si>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</si>
  <si>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</si>
  <si>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</si>
  <si>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</si>
  <si>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</si>
  <si>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</si>
  <si>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</si>
  <si>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</si>
  <si>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</si>
  <si>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</si>
  <si>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</si>
  <si>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</si>
  <si>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</si>
  <si>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</si>
  <si>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</si>
  <si>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</si>
  <si>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</si>
  <si>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</si>
  <si>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</si>
  <si>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</si>
  <si>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</si>
  <si>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</si>
  <si>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</si>
  <si>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</si>
  <si>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</si>
  <si>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</si>
  <si>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</si>
  <si>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</si>
  <si>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</si>
  <si>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</si>
  <si>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</si>
  <si>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</si>
  <si>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</si>
  <si>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</si>
  <si>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</si>
  <si>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</si>
  <si>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</si>
  <si>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</si>
  <si>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</si>
  <si>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</si>
  <si>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</si>
  <si>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</si>
  <si>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</si>
  <si>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</si>
  <si>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</si>
  <si>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</si>
  <si>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</si>
  <si>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</si>
  <si>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</si>
  <si>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</si>
  <si>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</si>
  <si>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</si>
  <si>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</si>
  <si>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</si>
  <si>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</si>
  <si>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</si>
  <si>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</si>
  <si>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</si>
  <si>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</si>
  <si>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</si>
  <si>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</si>
  <si>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</si>
  <si>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</si>
  <si>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</si>
  <si>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</si>
  <si>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</si>
  <si>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</si>
  <si>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</si>
  <si>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</si>
  <si>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</si>
  <si>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</si>
  <si>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</si>
  <si>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</si>
  <si>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</si>
  <si>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</si>
  <si>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</si>
  <si>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</si>
  <si>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</si>
  <si>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</si>
  <si>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</si>
  <si>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</si>
  <si>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</si>
  <si>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</si>
  <si>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</si>
  <si>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</si>
  <si>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</si>
  <si>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</si>
  <si>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</si>
  <si>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</si>
  <si>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</si>
  <si>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</si>
  <si>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</si>
  <si>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</si>
  <si>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</si>
  <si>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</si>
  <si>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</si>
  <si>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</si>
  <si>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</si>
  <si>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</si>
  <si>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</si>
  <si>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</si>
  <si>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</si>
  <si>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</si>
  <si>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</si>
  <si>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</si>
  <si>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</si>
  <si>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</si>
  <si>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</si>
  <si>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</si>
  <si>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</si>
  <si>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</si>
  <si>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</si>
  <si>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</si>
  <si>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</si>
  <si>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</si>
  <si>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</si>
  <si>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</si>
  <si>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</si>
  <si>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</si>
  <si>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</si>
  <si>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</si>
  <si>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</si>
  <si>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</si>
  <si>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</si>
  <si>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</si>
  <si>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</si>
  <si>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</si>
  <si>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</si>
  <si>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</si>
  <si>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</si>
  <si>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</si>
  <si>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</si>
  <si>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</si>
  <si>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</si>
  <si>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</si>
  <si>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</si>
  <si>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</si>
  <si>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</si>
  <si>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</si>
  <si>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</si>
  <si>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</si>
  <si>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</si>
  <si>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</si>
  <si>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</si>
  <si>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</si>
  <si>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</si>
  <si>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</si>
  <si>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</si>
  <si>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</si>
  <si>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</si>
  <si>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</si>
  <si>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</si>
  <si>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</si>
  <si>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</si>
  <si>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</si>
  <si>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</si>
  <si>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</si>
  <si>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</si>
  <si>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</si>
  <si>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</si>
  <si>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</si>
  <si>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</si>
  <si>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</si>
  <si>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</si>
  <si>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</si>
  <si>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</si>
  <si>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</si>
  <si>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</si>
  <si>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</si>
  <si>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</si>
  <si>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</si>
  <si>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</si>
  <si>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</si>
  <si>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</si>
  <si>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</si>
  <si>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</si>
  <si>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</si>
  <si>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</si>
  <si>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</si>
  <si>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</si>
  <si>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</si>
  <si>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</si>
  <si>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</si>
  <si>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</si>
  <si>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</si>
  <si>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</si>
  <si>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</si>
  <si>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</si>
  <si>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</si>
  <si>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</si>
  <si>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</si>
  <si>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</si>
  <si>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</si>
  <si>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</si>
  <si>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</si>
  <si>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</si>
  <si>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</si>
  <si>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</si>
  <si>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</si>
  <si>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</si>
  <si>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</si>
  <si>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</si>
  <si>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</si>
  <si>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</si>
  <si>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</si>
  <si>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</si>
  <si>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</si>
  <si>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</si>
  <si>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</si>
  <si>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</si>
  <si>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</si>
  <si>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</si>
  <si>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</si>
  <si>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</si>
  <si>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</si>
  <si>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</si>
  <si>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</si>
  <si>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</si>
  <si>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</si>
  <si>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</si>
  <si>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</si>
  <si>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</si>
  <si>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</si>
  <si>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</si>
  <si>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</si>
  <si>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</si>
  <si>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</si>
  <si>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</si>
  <si>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</si>
  <si>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</si>
  <si>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</si>
  <si>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</si>
  <si>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</si>
  <si>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</si>
  <si>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</si>
  <si>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</si>
  <si>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</si>
  <si>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</si>
  <si>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</si>
  <si>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</si>
  <si>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</si>
  <si>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</si>
  <si>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</si>
  <si>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</si>
  <si>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</si>
  <si>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</si>
  <si>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</si>
  <si>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</si>
  <si>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</si>
  <si>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</si>
  <si>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</si>
  <si>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</si>
  <si>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</si>
  <si>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</si>
  <si>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</si>
  <si>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</si>
  <si>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</si>
  <si>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</si>
  <si>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</si>
  <si>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</si>
  <si>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</si>
  <si>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</si>
  <si>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</si>
  <si>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</si>
  <si>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</si>
  <si>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</si>
  <si>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</si>
  <si>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</si>
  <si>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</si>
  <si>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</si>
  <si>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</si>
  <si>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</si>
  <si>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</si>
  <si>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</si>
  <si>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</si>
  <si>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</si>
  <si>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</si>
  <si>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</si>
  <si>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</si>
  <si>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</si>
  <si>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</si>
  <si>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</si>
  <si>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</si>
  <si>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</si>
  <si>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</si>
  <si>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</si>
  <si>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</si>
  <si>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</si>
  <si>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</si>
  <si>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</si>
  <si>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</si>
  <si>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</si>
  <si>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</si>
  <si>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</si>
  <si>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</si>
  <si>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</si>
  <si>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</si>
  <si>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</si>
  <si>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</si>
  <si>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</si>
  <si>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</si>
  <si>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</si>
  <si>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</si>
  <si>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</si>
  <si>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</si>
  <si>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</si>
  <si>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</si>
  <si>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</si>
  <si>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</si>
  <si>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</si>
  <si>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</si>
  <si>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</si>
  <si>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</si>
  <si>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</si>
  <si>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</si>
  <si>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</si>
  <si>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</si>
  <si>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</si>
  <si>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</si>
  <si>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</si>
  <si>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</si>
  <si>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</si>
  <si>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</si>
  <si>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</si>
  <si>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</si>
  <si>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</si>
  <si>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</si>
  <si>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</si>
  <si>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</si>
  <si>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</si>
  <si>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</si>
  <si>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</si>
  <si>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</si>
  <si>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</si>
  <si>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</si>
  <si>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</si>
  <si>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</si>
  <si>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</si>
  <si>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</si>
  <si>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</si>
  <si>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</si>
  <si>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</si>
  <si>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</si>
  <si>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</si>
  <si>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</si>
  <si>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</si>
  <si>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</si>
  <si>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</si>
  <si>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</si>
  <si>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</si>
  <si>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</si>
  <si>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</si>
  <si>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</si>
  <si>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</si>
  <si>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</si>
  <si>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</si>
  <si>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</si>
  <si>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</si>
  <si>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</si>
  <si>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</si>
  <si>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</si>
  <si>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</si>
  <si>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</si>
  <si>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</si>
  <si>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</si>
  <si>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</si>
  <si>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</si>
  <si>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</si>
  <si>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</si>
  <si>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</si>
  <si>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</si>
  <si>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</si>
  <si>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</si>
  <si>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</si>
  <si>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</si>
  <si>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</si>
  <si>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</si>
  <si>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</si>
  <si>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</si>
  <si>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</si>
  <si>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</si>
  <si>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</si>
  <si>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</si>
  <si>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</si>
  <si>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</si>
  <si>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</si>
  <si>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</si>
  <si>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</si>
  <si>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</si>
  <si>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</si>
  <si>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</si>
  <si>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</si>
  <si>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</si>
  <si>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</si>
  <si>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</si>
  <si>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</si>
  <si>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</si>
  <si>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</si>
  <si>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</si>
  <si>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</si>
  <si>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</si>
  <si>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</si>
  <si>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</si>
  <si>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</si>
  <si>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</si>
  <si>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</si>
  <si>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</si>
  <si>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</si>
  <si>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</si>
  <si>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</si>
  <si>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</si>
  <si>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</si>
  <si>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</si>
  <si>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</si>
  <si>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</si>
  <si>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</si>
  <si>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</si>
  <si>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</si>
  <si>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</si>
  <si>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</si>
  <si>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</si>
  <si>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</si>
  <si>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</si>
  <si>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</si>
  <si>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</si>
  <si>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</si>
  <si>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</si>
  <si>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</si>
  <si>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</si>
  <si>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</si>
  <si>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</si>
  <si>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</si>
  <si>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</si>
  <si>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</si>
  <si>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</si>
  <si>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</si>
  <si>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</si>
  <si>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</si>
  <si>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</si>
  <si>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</si>
  <si>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</si>
  <si>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</si>
  <si>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</si>
  <si>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</si>
  <si>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</si>
  <si>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</si>
  <si>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</si>
  <si>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</si>
  <si>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</si>
  <si>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</si>
  <si>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</si>
  <si>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</si>
  <si>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</si>
  <si>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</si>
  <si>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</si>
  <si>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</si>
  <si>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</si>
  <si>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</si>
  <si>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</si>
  <si>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</si>
  <si>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</si>
  <si>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</si>
  <si>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</si>
  <si>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</si>
  <si>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</si>
  <si>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</si>
  <si>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</si>
  <si>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</si>
  <si>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</si>
  <si>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</si>
  <si>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</si>
  <si>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</si>
  <si>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</si>
  <si>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</si>
  <si>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</si>
  <si>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</si>
  <si>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</si>
  <si>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</si>
  <si>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</si>
  <si>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</si>
  <si>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</si>
  <si>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</si>
  <si>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</si>
  <si>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</si>
  <si>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</si>
  <si>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</si>
  <si>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</si>
  <si>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</si>
  <si>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</si>
  <si>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</si>
  <si>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</si>
  <si>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</si>
  <si>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</si>
  <si>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</si>
  <si>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</si>
  <si>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</si>
  <si>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</si>
  <si>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</si>
  <si>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</si>
  <si>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</si>
  <si>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</si>
  <si>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</si>
  <si>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</si>
  <si>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</si>
  <si>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</si>
  <si>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</si>
  <si>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</si>
  <si>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</si>
  <si>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</si>
  <si>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</si>
  <si>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</si>
  <si>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</si>
  <si>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</si>
  <si>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</si>
  <si>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</si>
  <si>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</si>
  <si>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</si>
  <si>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</si>
  <si>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</si>
  <si>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</si>
  <si>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</si>
  <si>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</si>
  <si>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</si>
  <si>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</si>
  <si>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</si>
  <si>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</si>
  <si>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</si>
  <si>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</si>
  <si>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</si>
  <si>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</si>
  <si>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</si>
  <si>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</si>
  <si>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</si>
  <si>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</si>
  <si>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</si>
  <si>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</si>
  <si>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</si>
  <si>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</si>
  <si>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</si>
  <si>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</si>
  <si>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</si>
  <si>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</si>
  <si>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</si>
  <si>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</si>
  <si>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</si>
  <si>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</si>
  <si>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</si>
  <si>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</si>
  <si>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</si>
  <si>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</si>
  <si>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</si>
  <si>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</si>
  <si>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</si>
  <si>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</si>
  <si>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</si>
  <si>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</si>
  <si>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</si>
  <si>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</si>
  <si>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</si>
  <si>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</si>
  <si>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</si>
  <si>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</si>
  <si>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</si>
  <si>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</si>
  <si>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</si>
  <si>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</si>
  <si>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</si>
  <si>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</si>
  <si>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</si>
  <si>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</si>
  <si>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</si>
  <si>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</si>
  <si>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</si>
  <si>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</si>
  <si>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</si>
  <si>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</si>
  <si>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</si>
  <si>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</si>
  <si>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</si>
  <si>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</si>
  <si>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</si>
  <si>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</si>
  <si>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</si>
  <si>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</si>
  <si>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</si>
  <si>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</si>
  <si>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</si>
  <si>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</si>
  <si>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</si>
  <si>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</si>
  <si>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</si>
  <si>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</si>
  <si>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</si>
  <si>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</si>
  <si>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</si>
  <si>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</si>
  <si>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</si>
  <si>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</si>
  <si>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</si>
  <si>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</si>
  <si>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</si>
  <si>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</si>
  <si>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</si>
  <si>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</si>
  <si>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</si>
  <si>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</si>
  <si>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</si>
  <si>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</si>
  <si>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</si>
  <si>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</si>
  <si>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</si>
  <si>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</si>
  <si>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</si>
  <si>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</si>
  <si>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</si>
  <si>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</si>
  <si>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</si>
  <si>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</si>
  <si>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</si>
  <si>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</si>
  <si>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</si>
  <si>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</si>
  <si>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</si>
  <si>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</si>
  <si>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</si>
  <si>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</si>
  <si>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</si>
  <si>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</si>
  <si>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</si>
  <si>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</si>
  <si>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</si>
  <si>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</si>
  <si>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</si>
  <si>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</si>
  <si>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</si>
  <si>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</si>
  <si>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</si>
  <si>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</si>
  <si>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</si>
  <si>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</si>
  <si>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</si>
  <si>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</si>
  <si>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</si>
  <si>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</si>
  <si>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</si>
  <si>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</si>
  <si>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</si>
  <si>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</si>
  <si>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</si>
  <si>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</si>
  <si>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</si>
  <si>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</si>
  <si>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</si>
  <si>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</si>
  <si>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</si>
  <si>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</si>
  <si>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</si>
  <si>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</si>
  <si>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</si>
  <si>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</si>
  <si>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</si>
  <si>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</si>
  <si>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</si>
  <si>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</si>
  <si>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</si>
  <si>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</si>
  <si>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</si>
  <si>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</si>
  <si>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</si>
  <si>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</si>
  <si>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</si>
  <si>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</si>
  <si>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</si>
  <si>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</si>
  <si>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</si>
  <si>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</si>
  <si>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</si>
  <si>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</si>
  <si>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</si>
  <si>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</si>
  <si>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</si>
  <si>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</si>
  <si>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</si>
  <si>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</si>
  <si>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</si>
  <si>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</si>
  <si>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</si>
  <si>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</si>
  <si>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</si>
  <si>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</si>
  <si>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</si>
  <si>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</si>
  <si>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</si>
  <si>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</si>
  <si>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</si>
  <si>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</si>
  <si>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</si>
  <si>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</si>
  <si>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</si>
  <si>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</si>
  <si>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</si>
  <si>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</si>
  <si>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</si>
  <si>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</si>
  <si>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</si>
  <si>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</si>
  <si>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</si>
  <si>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</si>
  <si>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</si>
  <si>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</si>
  <si>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</si>
  <si>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</si>
  <si>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</si>
  <si>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</si>
  <si>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</si>
  <si>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</si>
  <si>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</si>
  <si>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</si>
  <si>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</si>
  <si>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</si>
  <si>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</si>
  <si>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</si>
  <si>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</si>
  <si>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</si>
  <si>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</si>
  <si>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</si>
  <si>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</si>
  <si>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</si>
  <si>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</si>
  <si>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</si>
  <si>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</si>
  <si>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</si>
  <si>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</si>
  <si>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</si>
  <si>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</si>
  <si>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</si>
  <si>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</si>
  <si>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</si>
  <si>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</si>
  <si>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</si>
  <si>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</si>
  <si>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</si>
  <si>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</si>
  <si>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</si>
  <si>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</si>
  <si>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</si>
  <si>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</si>
  <si>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</si>
  <si>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</si>
  <si>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</si>
  <si>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</si>
  <si>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</si>
  <si>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</si>
  <si>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</si>
  <si>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</si>
  <si>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</si>
  <si>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</si>
  <si>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</si>
  <si>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</si>
  <si>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</si>
  <si>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</si>
  <si>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</si>
  <si>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</si>
  <si>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</si>
  <si>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</si>
  <si>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</si>
  <si>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</si>
  <si>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</si>
  <si>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</si>
  <si>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</si>
  <si>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</si>
  <si>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</si>
  <si>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</si>
  <si>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</si>
  <si>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</si>
  <si>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</si>
  <si>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</si>
  <si>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</si>
  <si>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</si>
  <si>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</si>
  <si>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</si>
  <si>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</si>
  <si>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</si>
  <si>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</si>
  <si>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</si>
  <si>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</si>
  <si>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</si>
  <si>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</si>
  <si>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</si>
  <si>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</si>
  <si>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</si>
  <si>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</si>
  <si>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</si>
  <si>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</si>
  <si>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</si>
  <si>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</si>
  <si>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</si>
  <si>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</si>
  <si>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</si>
  <si>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</si>
  <si>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</si>
  <si>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</si>
  <si>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</si>
  <si>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</si>
  <si>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</si>
  <si>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</si>
  <si>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</si>
  <si>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</si>
  <si>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</si>
  <si>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</si>
  <si>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</si>
  <si>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</si>
  <si>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</si>
  <si>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</si>
  <si>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</si>
  <si>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</si>
  <si>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</si>
  <si>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</si>
  <si>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</si>
  <si>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</si>
  <si>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</si>
  <si>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</si>
  <si>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</si>
  <si>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</si>
  <si>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</si>
  <si>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</si>
  <si>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</si>
  <si>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</si>
  <si>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</si>
  <si>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</si>
  <si>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</si>
  <si>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</si>
  <si>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</si>
  <si>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</si>
  <si>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</si>
  <si>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</si>
  <si>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</si>
  <si>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</si>
  <si>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</si>
  <si>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</si>
  <si>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</si>
  <si>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</si>
  <si>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</si>
  <si>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</si>
  <si>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</si>
  <si>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</si>
  <si>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</si>
  <si>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</si>
  <si>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</si>
  <si>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</si>
  <si>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</si>
  <si>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</si>
  <si>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</si>
  <si>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</si>
  <si>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</si>
  <si>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</si>
  <si>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</si>
  <si>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</si>
  <si>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</si>
  <si>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</si>
  <si>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</si>
  <si>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</si>
  <si>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</si>
  <si>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</si>
  <si>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</si>
  <si>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</si>
  <si>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</si>
  <si>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</si>
  <si>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</si>
  <si>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</si>
  <si>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</si>
  <si>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</si>
  <si>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</si>
  <si>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</si>
  <si>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</si>
  <si>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</si>
  <si>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</si>
  <si>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</si>
  <si>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</si>
  <si>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</si>
  <si>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</si>
  <si>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</si>
  <si>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</si>
  <si>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</si>
  <si>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</si>
  <si>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</si>
  <si>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</si>
  <si>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</si>
  <si>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</si>
  <si>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</si>
  <si>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</si>
  <si>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</si>
  <si>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</si>
  <si>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</si>
  <si>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</si>
  <si>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</si>
  <si>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</si>
  <si>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</si>
  <si>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</si>
  <si>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</si>
  <si>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</si>
  <si>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</si>
  <si>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</si>
  <si>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</si>
  <si>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</si>
  <si>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</si>
  <si>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</si>
  <si>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</si>
  <si>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</si>
  <si>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</si>
  <si>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</si>
  <si>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</si>
  <si>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</si>
  <si>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</si>
  <si>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</si>
  <si>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</si>
  <si>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</si>
  <si>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</si>
  <si>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</si>
  <si>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</si>
  <si>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</si>
  <si>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</si>
  <si>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</si>
  <si>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</si>
  <si>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</si>
  <si>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</si>
  <si>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</si>
  <si>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</si>
  <si>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</si>
  <si>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</si>
  <si>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</si>
  <si>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</si>
  <si>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</si>
  <si>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</si>
  <si>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</si>
  <si>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</si>
  <si>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</si>
  <si>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</si>
  <si>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</si>
  <si>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</si>
  <si>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</si>
  <si>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</si>
  <si>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</si>
  <si>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</si>
  <si>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</si>
  <si>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</si>
  <si>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</si>
  <si>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</si>
  <si>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</si>
  <si>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</si>
  <si>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</si>
  <si>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</si>
  <si>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</si>
  <si>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</si>
  <si>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</si>
  <si>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</si>
  <si>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</si>
  <si>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</si>
  <si>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</si>
  <si>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</si>
  <si>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</si>
  <si>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</si>
  <si>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</si>
  <si>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</si>
  <si>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</si>
  <si>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</si>
  <si>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</si>
  <si>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</si>
  <si>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</si>
  <si>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</si>
  <si>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</si>
  <si>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</si>
  <si>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</si>
  <si>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</si>
  <si>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</si>
  <si>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</si>
  <si>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</si>
  <si>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</si>
  <si>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</si>
  <si>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</si>
  <si>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</si>
  <si>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</si>
  <si>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</si>
  <si>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</si>
  <si>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</si>
  <si>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</si>
  <si>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</si>
  <si>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</si>
  <si>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</si>
  <si>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</si>
  <si>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</si>
  <si>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</si>
  <si>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</si>
  <si>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</si>
  <si>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</si>
  <si>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</si>
  <si>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</si>
  <si>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</si>
  <si>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</si>
  <si>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</si>
  <si>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</si>
  <si>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</si>
  <si>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</si>
  <si>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</si>
  <si>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</si>
  <si>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</si>
  <si>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</si>
  <si>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</si>
  <si>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</si>
  <si>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</si>
  <si>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</si>
  <si>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</si>
  <si>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</si>
  <si>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</si>
  <si>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</si>
  <si>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</si>
  <si>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</si>
  <si>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</si>
  <si>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</si>
  <si>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</si>
  <si>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</si>
  <si>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</si>
  <si>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</si>
  <si>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</si>
  <si>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</si>
  <si>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</si>
  <si>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</si>
  <si>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</si>
  <si>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</si>
  <si>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</si>
  <si>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</si>
  <si>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</si>
  <si>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</si>
  <si>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</si>
  <si>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</si>
  <si>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</si>
  <si>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</si>
  <si>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FERIA FIESTAS PATRIAS Y TRADICIONALES DE SAN JOSE ITURBIDE, GTO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</si>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</sst>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821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3294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23" sqref="C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septiembre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</v>
      </c>
      <c r="C8" s="40">
        <f>SUM(C9:C11)</f>
        <v>2</v>
      </c>
      <c r="D8" s="40">
        <f>SUM(D9:D11)</f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x14ac:dyDescent="0.25">
      <c r="A10" s="53" t="s">
        <v>170</v>
      </c>
      <c r="B10" s="23">
        <v>1</v>
      </c>
      <c r="C10" s="23">
        <v>1</v>
      </c>
      <c r="D10" s="23">
        <v>1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</v>
      </c>
      <c r="C13" s="40">
        <f>C14+C15</f>
        <v>2</v>
      </c>
      <c r="D13" s="40">
        <f>D14+D15</f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x14ac:dyDescent="0.25">
      <c r="A19" s="53" t="s">
        <v>176</v>
      </c>
      <c r="B19" s="119">
        <v>0</v>
      </c>
      <c r="C19" s="23">
        <v>1</v>
      </c>
      <c r="D19" s="117">
        <v>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2</v>
      </c>
      <c r="D21" s="40">
        <f>D8-D13+D17</f>
        <v>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2</v>
      </c>
      <c r="D23" s="40">
        <f>D21-D11</f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>C30+C31</f>
        <v>2</v>
      </c>
      <c r="D29" s="61">
        <f>D30+D31</f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>C25+C29</f>
        <v>2</v>
      </c>
      <c r="D33" s="61">
        <f>D25+D29</f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>C38+C39</f>
        <v>2</v>
      </c>
      <c r="D37" s="61">
        <f>D38+D39</f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>C41+C42</f>
        <v>2</v>
      </c>
      <c r="D40" s="61">
        <f>D41+D42</f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>D9</f>
        <v>1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>C14</f>
        <v>1</v>
      </c>
      <c r="D53" s="60">
        <f>D14</f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1</v>
      </c>
      <c r="D55" s="60">
        <f>D18</f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</v>
      </c>
      <c r="D59" s="61">
        <f>D57-D49</f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>C10</f>
        <v>1</v>
      </c>
      <c r="D63" s="122">
        <f>D10</f>
        <v>1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>C15</f>
        <v>1</v>
      </c>
      <c r="D68" s="23">
        <f>D15</f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1</v>
      </c>
      <c r="D70" s="23">
        <f>D19</f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1</v>
      </c>
      <c r="D72" s="40">
        <f>D63+D64-D68+D70</f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</v>
      </c>
      <c r="R10" s="18">
        <f>'Formato 4'!D18</f>
        <v>1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</v>
      </c>
      <c r="R11" s="18">
        <f>'Formato 4'!D19</f>
        <v>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</v>
      </c>
      <c r="R31">
        <f>'Formato 4'!D55</f>
        <v>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1" zoomScale="85" zoomScaleNormal="85" workbookViewId="0">
      <selection activeCell="B65" sqref="B6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septiembre de 2022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24">
        <v>0</v>
      </c>
      <c r="C23" s="60">
        <v>0</v>
      </c>
      <c r="D23" s="60">
        <v>0</v>
      </c>
      <c r="E23" s="60">
        <v>0</v>
      </c>
      <c r="F23" s="60">
        <v>0</v>
      </c>
      <c r="G23" s="60">
        <f>F23-B26</f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ref="G35" si="5"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SUM(B38:B39)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0</v>
      </c>
      <c r="C41" s="61">
        <f t="shared" si="7"/>
        <v>0</v>
      </c>
      <c r="D41" s="61">
        <f t="shared" si="7"/>
        <v>0</v>
      </c>
      <c r="E41" s="61">
        <f t="shared" si="7"/>
        <v>0</v>
      </c>
      <c r="F41" s="61">
        <f t="shared" si="7"/>
        <v>0</v>
      </c>
      <c r="G41" s="61">
        <f t="shared" si="7"/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0</v>
      </c>
      <c r="C45" s="60">
        <f t="shared" si="8"/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0</v>
      </c>
      <c r="C65" s="61">
        <f t="shared" si="12"/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5">B73+B74</f>
        <v>0</v>
      </c>
      <c r="C75" s="61">
        <f t="shared" si="15"/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9:G75 B9:B22 B24:B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5'!B26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 t="e">
        <f>'Formato 5'!#REF!</f>
        <v>#REF!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Normal="100" zoomScalePageLayoutView="90" workbookViewId="0">
      <selection activeCell="A10" sqref="A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PATRONATO DE FERIA FIESTAS PATRIAS Y TRADICIONALES DE SAN JOSE ITURBIDE,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septiembre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 t="shared" ref="B9:G9" si="0">SUM(B10,B18,B28,B38,B48,B58,B62,B71,B75)</f>
        <v>0</v>
      </c>
      <c r="C9" s="79">
        <f t="shared" si="0"/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x14ac:dyDescent="0.25">
      <c r="A10" s="83" t="s">
        <v>286</v>
      </c>
      <c r="B10" s="80">
        <f t="shared" ref="B10:G10" si="1">SUM(B11:B17)</f>
        <v>0</v>
      </c>
      <c r="C10" s="80">
        <f t="shared" si="1"/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2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2"/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2"/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0</v>
      </c>
      <c r="C18" s="80">
        <f t="shared" si="3"/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 t="shared" si="3"/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 t="shared" ref="B28:G28" si="5">SUM(B29:B37)</f>
        <v>0</v>
      </c>
      <c r="C28" s="80">
        <f t="shared" si="5"/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 t="shared" ref="B38:G38" si="7">SUM(B39:B47)</f>
        <v>0</v>
      </c>
      <c r="C38" s="80">
        <f t="shared" si="7"/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0</v>
      </c>
      <c r="C48" s="80">
        <f t="shared" si="9"/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 t="shared" ref="B58:G58" si="11">SUM(B59:B61)</f>
        <v>0</v>
      </c>
      <c r="C58" s="80">
        <f t="shared" si="11"/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2">SUM(B63:B67,B69:B70)</f>
        <v>0</v>
      </c>
      <c r="C62" s="80">
        <f t="shared" si="12"/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3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3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3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3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3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3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0</v>
      </c>
      <c r="C71" s="80">
        <f t="shared" si="14"/>
        <v>0</v>
      </c>
      <c r="D71" s="80">
        <f t="shared" si="14"/>
        <v>0</v>
      </c>
      <c r="E71" s="80">
        <f t="shared" si="14"/>
        <v>0</v>
      </c>
      <c r="F71" s="80">
        <f t="shared" si="14"/>
        <v>0</v>
      </c>
      <c r="G71" s="80">
        <f t="shared" si="14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6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6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6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6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0</v>
      </c>
      <c r="C84" s="79">
        <f t="shared" si="17"/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25">
      <c r="A85" s="83" t="s">
        <v>286</v>
      </c>
      <c r="B85" s="80">
        <f t="shared" ref="B85:G85" si="18">SUM(B86:B92)</f>
        <v>0</v>
      </c>
      <c r="C85" s="80">
        <f t="shared" si="18"/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9"/>
        <v>0</v>
      </c>
    </row>
    <row r="93" spans="1:7" x14ac:dyDescent="0.25">
      <c r="A93" s="83" t="s">
        <v>294</v>
      </c>
      <c r="B93" s="80">
        <f t="shared" ref="B93:G93" si="20">SUM(B94:B102)</f>
        <v>0</v>
      </c>
      <c r="C93" s="80">
        <f t="shared" si="20"/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1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1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1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1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1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1"/>
        <v>0</v>
      </c>
    </row>
    <row r="103" spans="1:7" x14ac:dyDescent="0.25">
      <c r="A103" s="83" t="s">
        <v>304</v>
      </c>
      <c r="B103" s="80">
        <f t="shared" ref="B103:G103" si="22">SUM(B104:B112)</f>
        <v>0</v>
      </c>
      <c r="C103" s="80">
        <f t="shared" si="22"/>
        <v>0</v>
      </c>
      <c r="D103" s="80">
        <f t="shared" si="22"/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3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3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3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3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3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3"/>
        <v>0</v>
      </c>
    </row>
    <row r="113" spans="1:7" x14ac:dyDescent="0.25">
      <c r="A113" s="83" t="s">
        <v>314</v>
      </c>
      <c r="B113" s="80">
        <f t="shared" ref="B113:G113" si="24">SUM(B114:B122)</f>
        <v>0</v>
      </c>
      <c r="C113" s="80">
        <f t="shared" si="24"/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0</v>
      </c>
      <c r="C123" s="80">
        <f t="shared" si="26"/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7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0</v>
      </c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0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0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0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0"/>
        <v>0</v>
      </c>
    </row>
    <row r="143" spans="1:7" x14ac:dyDescent="0.25">
      <c r="A143" s="84" t="s">
        <v>3293</v>
      </c>
      <c r="B143" s="80">
        <v>0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0"/>
        <v>2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0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si="31"/>
        <v>0</v>
      </c>
      <c r="F146" s="80">
        <f t="shared" si="31"/>
        <v>0</v>
      </c>
      <c r="G146" s="80">
        <f t="shared" si="31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0</v>
      </c>
      <c r="C159" s="79">
        <f t="shared" si="34"/>
        <v>0</v>
      </c>
      <c r="D159" s="79">
        <f t="shared" si="34"/>
        <v>0</v>
      </c>
      <c r="E159" s="79">
        <f t="shared" si="34"/>
        <v>0</v>
      </c>
      <c r="F159" s="79">
        <f t="shared" si="34"/>
        <v>0</v>
      </c>
      <c r="G159" s="79">
        <f t="shared" si="34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6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432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/>
      <c r="B10" s="60"/>
      <c r="C10" s="60"/>
      <c r="D10" s="60"/>
      <c r="E10" s="60"/>
      <c r="F10" s="60"/>
      <c r="G10" s="77">
        <f>D10-E10</f>
        <v>0</v>
      </c>
    </row>
    <row r="11" spans="1:7" s="24" customFormat="1" x14ac:dyDescent="0.25">
      <c r="A11" s="144"/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/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/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/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/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/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/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/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/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/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/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/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/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/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/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72" sqref="B72:B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 t="shared" ref="B9:G9" si="0">SUM(B10,B19,B27,B37)</f>
        <v>0</v>
      </c>
      <c r="C9" s="70">
        <f t="shared" si="0"/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 t="shared" ref="B19:G19" si="3">SUM(B20:B26)</f>
        <v>0</v>
      </c>
      <c r="C19" s="71">
        <f t="shared" si="3"/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 t="shared" si="3"/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0</v>
      </c>
      <c r="C27" s="71">
        <f t="shared" si="5"/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>D40-E40</f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3291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2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2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0</v>
      </c>
      <c r="C77" s="73">
        <f t="shared" si="16"/>
        <v>0</v>
      </c>
      <c r="D77" s="73">
        <f t="shared" si="16"/>
        <v>0</v>
      </c>
      <c r="E77" s="73">
        <f t="shared" si="16"/>
        <v>0</v>
      </c>
      <c r="F77" s="73">
        <f t="shared" si="16"/>
        <v>0</v>
      </c>
      <c r="G77" s="73">
        <f t="shared" si="16"/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FERIA FIESTAS PATRIAS Y TRADICIONALES DE SAN JOSE ITURBIDE, GTO, Gobierno del Estado de Guanajuato</v>
      </c>
    </row>
    <row r="7" spans="2:3" x14ac:dyDescent="0.25">
      <c r="C7" t="str">
        <f>CONCATENATE(ENTE_PUBLICO," (a)")</f>
        <v>PATRONATO DE FERIA FIESTAS PATRIAS Y TRADICIONALES DE SAN JOSE ITURBIDE, GTO,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1150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José Iturbide, Gobierno del Estado de Guanajuato</v>
      </c>
    </row>
    <row r="12" spans="2:3" x14ac:dyDescent="0.25">
      <c r="B12" t="s">
        <v>786</v>
      </c>
      <c r="C12" s="24">
        <v>2022</v>
      </c>
    </row>
    <row r="14" spans="2:3" x14ac:dyDescent="0.25">
      <c r="B14" t="s">
        <v>785</v>
      </c>
      <c r="C14" s="24" t="s">
        <v>3295</v>
      </c>
    </row>
    <row r="15" spans="2:3" x14ac:dyDescent="0.25">
      <c r="C15" s="24">
        <v>3</v>
      </c>
    </row>
    <row r="16" spans="2:3" x14ac:dyDescent="0.25">
      <c r="C16" s="24" t="s">
        <v>3296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8" zoomScale="90" zoomScaleNormal="90" workbookViewId="0">
      <selection activeCell="B32" sqref="B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 t="shared" ref="B9:G9" si="0">SUM(B10,B11,B12,B15,B16,B19)</f>
        <v>0</v>
      </c>
      <c r="C9" s="66">
        <f t="shared" si="0"/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 t="shared" si="0"/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0</v>
      </c>
      <c r="C33" s="66">
        <f t="shared" si="6"/>
        <v>0</v>
      </c>
      <c r="D33" s="66">
        <f t="shared" si="6"/>
        <v>0</v>
      </c>
      <c r="E33" s="66">
        <f t="shared" si="6"/>
        <v>0</v>
      </c>
      <c r="F33" s="66">
        <f t="shared" si="6"/>
        <v>0</v>
      </c>
      <c r="G33" s="66">
        <f t="shared" si="6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A4" sqref="A4:G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 t="shared" ref="B8:G8" si="0">SUM(B9:B20)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0</v>
      </c>
      <c r="C32" s="61">
        <f t="shared" si="3"/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G16" sqref="G1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443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444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 t="shared" ref="B8:G8" si="0">SUM(B9:B17)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0</v>
      </c>
      <c r="C30" s="61">
        <f t="shared" si="2"/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458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459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462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463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464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465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6" t="s">
        <v>466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467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469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>
        <v>0</v>
      </c>
    </row>
    <row r="18" spans="1:7" x14ac:dyDescent="0.25">
      <c r="A18" s="53" t="s">
        <v>470</v>
      </c>
      <c r="B18" s="60"/>
      <c r="C18" s="60"/>
      <c r="D18" s="60"/>
      <c r="E18" s="60"/>
      <c r="F18" s="60"/>
      <c r="G18" s="60">
        <v>0</v>
      </c>
    </row>
    <row r="19" spans="1:7" x14ac:dyDescent="0.25">
      <c r="A19" s="53" t="s">
        <v>471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473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474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>
        <v>0</v>
      </c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>
        <v>0</v>
      </c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6" zoomScale="90" zoomScaleNormal="90" workbookViewId="0">
      <selection activeCell="G21" sqref="G2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482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San José Iturbide,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483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484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447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448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449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450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453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454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>
        <v>0</v>
      </c>
    </row>
    <row r="21" spans="1:7" x14ac:dyDescent="0.25">
      <c r="A21" s="53" t="s">
        <v>448</v>
      </c>
      <c r="B21" s="60"/>
      <c r="C21" s="60"/>
      <c r="D21" s="60"/>
      <c r="E21" s="60"/>
      <c r="F21" s="60"/>
      <c r="G21" s="60">
        <v>0</v>
      </c>
    </row>
    <row r="22" spans="1:7" x14ac:dyDescent="0.25">
      <c r="A22" s="53" t="s">
        <v>449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450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>
        <v>0</v>
      </c>
    </row>
    <row r="26" spans="1:7" x14ac:dyDescent="0.25">
      <c r="A26" s="53" t="s">
        <v>456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3" t="s">
        <v>454</v>
      </c>
      <c r="B27" s="60"/>
      <c r="C27" s="60"/>
      <c r="D27" s="60"/>
      <c r="E27" s="60"/>
      <c r="F27" s="60"/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41" zoomScale="90" zoomScaleNormal="90" workbookViewId="0">
      <selection activeCell="A66" sqref="A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PATRONATO DE FERIA FIESTAS PATRIAS Y TRADICIONALES DE SAN JOSE ITURBIDE, GTO,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488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topLeftCell="A28" zoomScale="90" zoomScaleNormal="90" workbookViewId="0">
      <selection activeCell="B47" sqref="B4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2021 y al 30 de septiembre de 2022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3276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948962.66</v>
      </c>
      <c r="C9" s="60">
        <f>SUM(C10:C16)</f>
        <v>17232.27</v>
      </c>
      <c r="D9" s="100" t="s">
        <v>54</v>
      </c>
      <c r="E9" s="60">
        <f>SUM(E10:E18)</f>
        <v>0</v>
      </c>
      <c r="F9" s="60">
        <f>SUM(F10:F18)</f>
        <v>0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948962.66</v>
      </c>
      <c r="C11" s="60">
        <v>17232.27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x14ac:dyDescent="0.2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B9+B17+B25+B31+B37+B38+B41</f>
        <v>948962.66</v>
      </c>
      <c r="C47" s="61">
        <f>C9+C17+C25+C31+C37+C38+C41</f>
        <v>17232.27</v>
      </c>
      <c r="D47" s="99" t="s">
        <v>91</v>
      </c>
      <c r="E47" s="61">
        <f>E9+E19+E23+E26+E27+E31+E38+E42</f>
        <v>0</v>
      </c>
      <c r="F47" s="61">
        <f>F9+F19+F23+F26+F27+F31+F38+F42</f>
        <v>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0</v>
      </c>
      <c r="C55" s="60">
        <v>0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0</v>
      </c>
      <c r="F59" s="61">
        <f>F47+F57</f>
        <v>0</v>
      </c>
    </row>
    <row r="60" spans="1:6" x14ac:dyDescent="0.25">
      <c r="A60" s="55" t="s">
        <v>50</v>
      </c>
      <c r="B60" s="61">
        <f>SUM(B50:B58)</f>
        <v>0</v>
      </c>
      <c r="C60" s="61">
        <f>SUM(C50:C58)</f>
        <v>0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948962.66</v>
      </c>
      <c r="C62" s="61">
        <f>SUM(C47+C60)</f>
        <v>17232.27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948962.66</v>
      </c>
      <c r="F68" s="77">
        <f>SUM(F69:F73)</f>
        <v>17232.27</v>
      </c>
    </row>
    <row r="69" spans="1:6" x14ac:dyDescent="0.25">
      <c r="A69" s="12"/>
      <c r="B69" s="54"/>
      <c r="C69" s="54"/>
      <c r="D69" s="103" t="s">
        <v>107</v>
      </c>
      <c r="E69" s="77">
        <v>832211.79</v>
      </c>
      <c r="F69" s="77">
        <v>5116.21</v>
      </c>
    </row>
    <row r="70" spans="1:6" x14ac:dyDescent="0.25">
      <c r="A70" s="12"/>
      <c r="B70" s="54"/>
      <c r="C70" s="54"/>
      <c r="D70" s="103" t="s">
        <v>108</v>
      </c>
      <c r="E70" s="77">
        <v>116750.87</v>
      </c>
      <c r="F70" s="77">
        <v>12116.06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948962.66</v>
      </c>
      <c r="F79" s="61">
        <f>F63+F68+F75</f>
        <v>17232.27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948962.66</v>
      </c>
      <c r="F81" s="61">
        <f>F59+F79</f>
        <v>17232.27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948962.66</v>
      </c>
      <c r="Q4" s="18">
        <f>'Formato 1'!C9</f>
        <v>17232.27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948962.66</v>
      </c>
      <c r="Q6" s="18">
        <f>'Formato 1'!C11</f>
        <v>17232.27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0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948962.66</v>
      </c>
      <c r="Q42" s="18">
        <f>'Formato 1'!C47</f>
        <v>17232.27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0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0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948962.66</v>
      </c>
      <c r="Q54">
        <f>'Formato 1'!C62</f>
        <v>17232.27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0</v>
      </c>
      <c r="Q57">
        <f>'Formato 1'!F9</f>
        <v>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0</v>
      </c>
      <c r="Q95">
        <f>'Formato 1'!F47</f>
        <v>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0</v>
      </c>
      <c r="Q104">
        <f>'Formato 1'!F59</f>
        <v>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948962.66</v>
      </c>
      <c r="Q110">
        <f>'Formato 1'!F68</f>
        <v>17232.27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832211.79</v>
      </c>
      <c r="Q111">
        <f>'Formato 1'!F69</f>
        <v>5116.21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116750.87</v>
      </c>
      <c r="Q112">
        <f>'Formato 1'!F70</f>
        <v>12116.06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948962.66</v>
      </c>
      <c r="Q119">
        <f>'Formato 1'!F79</f>
        <v>17232.27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948962.66</v>
      </c>
      <c r="Q120">
        <f>'Formato 1'!F81</f>
        <v>17232.27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19" zoomScale="90" zoomScaleNormal="90" workbookViewId="0">
      <selection activeCell="A47" sqref="A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2021 y al 30 de septiembre de 2022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/>
      <c r="F10" s="60">
        <v>0</v>
      </c>
      <c r="G10" s="60"/>
      <c r="H10" s="60"/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/>
      <c r="F11" s="60">
        <v>0</v>
      </c>
      <c r="G11" s="60"/>
      <c r="H11" s="60"/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/>
      <c r="F12" s="60">
        <v>0</v>
      </c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/>
      <c r="F14" s="60">
        <v>0</v>
      </c>
      <c r="G14" s="60"/>
      <c r="H14" s="60"/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/>
      <c r="F15" s="60">
        <v>0</v>
      </c>
      <c r="G15" s="60"/>
      <c r="H15" s="60"/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/>
      <c r="F16" s="60">
        <v>0</v>
      </c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PATRONATO DE FERIA FIESTAS PATRIAS Y TRADICIONALES DE SAN JOSE ITURBIDE,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septiembre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2022 (k)</v>
      </c>
      <c r="J6" s="131" t="str">
        <f>MONTO2</f>
        <v>Monto pagado de la inversión actualizado al 30 de septiembre de 2022 (l)</v>
      </c>
      <c r="K6" s="131" t="str">
        <f>SALDO_PENDIENTE</f>
        <v>Saldo pendiente por pagar de la inversión al 30 de septiembre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2017-02-04T00:56:20Z</cp:lastPrinted>
  <dcterms:created xsi:type="dcterms:W3CDTF">2017-01-19T17:59:06Z</dcterms:created>
  <dcterms:modified xsi:type="dcterms:W3CDTF">2023-02-20T14:45:03Z</dcterms:modified>
</cp:coreProperties>
</file>