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4TO TRIMESTRE 2023\2DA DIGITABLES\"/>
    </mc:Choice>
  </mc:AlternateContent>
  <xr:revisionPtr revIDLastSave="0" documentId="13_ncr:1_{72EC2B4E-D570-4819-A482-5C8295617F7C}" xr6:coauthVersionLast="47" xr6:coauthVersionMax="47" xr10:uidLastSave="{00000000-0000-0000-0000-000000000000}"/>
  <bookViews>
    <workbookView xWindow="-120" yWindow="-120" windowWidth="20730" windowHeight="1131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G14" i="4" s="1"/>
  <c r="D13" i="4"/>
  <c r="G13" i="4" s="1"/>
  <c r="F41" i="4"/>
  <c r="E41" i="4"/>
  <c r="C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B41" i="4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B16" i="4"/>
  <c r="G27" i="4" l="1"/>
  <c r="G41" i="4"/>
  <c r="D27" i="4"/>
  <c r="D41" i="4"/>
  <c r="G16" i="4"/>
  <c r="D16" i="4"/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G53" i="6" s="1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8" i="5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G10" i="8"/>
  <c r="D38" i="5" l="1"/>
  <c r="D77" i="6"/>
  <c r="G5" i="6"/>
  <c r="G77" i="6" s="1"/>
  <c r="G38" i="5"/>
</calcChain>
</file>

<file path=xl/sharedStrings.xml><?xml version="1.0" encoding="utf-8"?>
<sst xmlns="http://schemas.openxmlformats.org/spreadsheetml/2006/main" count="204" uniqueCount="144">
  <si>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</si>
  <si>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</si>
  <si>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</si>
  <si>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</si>
  <si>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</si>
  <si>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</si>
  <si>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</si>
  <si>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</si>
  <si>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</si>
  <si>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</si>
  <si>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</si>
  <si>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</si>
  <si>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</si>
  <si>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</si>
  <si>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</si>
  <si>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</si>
  <si>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</si>
  <si>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</si>
  <si>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</si>
  <si>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</si>
  <si>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</si>
  <si>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</si>
  <si>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</si>
  <si>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</si>
  <si>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</si>
  <si>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</si>
  <si>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</si>
  <si>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</si>
  <si>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</si>
  <si>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</si>
  <si>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</si>
  <si>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</si>
  <si>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</si>
  <si>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</si>
  <si>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</si>
  <si>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</si>
  <si>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</si>
  <si>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</si>
  <si>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</si>
  <si>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</si>
  <si>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</si>
  <si>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</si>
  <si>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</si>
  <si>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</si>
  <si>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</si>
  <si>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</si>
  <si>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</si>
  <si>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</si>
  <si>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</si>
  <si>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</si>
  <si>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</si>
  <si>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</si>
  <si>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</si>
  <si>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</si>
  <si>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</si>
  <si>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</si>
  <si>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</si>
  <si>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</si>
  <si>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</si>
  <si>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</si>
  <si>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</si>
  <si>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</si>
  <si>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</si>
  <si>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</si>
  <si>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</si>
  <si>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</si>
  <si>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</si>
  <si>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</si>
  <si>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</si>
  <si>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</si>
  <si>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</si>
  <si>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</si>
  <si>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</si>
  <si>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</si>
  <si>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</si>
  <si>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</si>
  <si>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</si>
  <si>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</si>
  <si>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</si>
  <si>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</si>
  <si>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</si>
  <si>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</si>
  <si>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</si>
  <si>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</si>
  <si>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</si>
  <si>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</si>
  <si>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</si>
  <si>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</si>
  <si>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</si>
  <si>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</si>
  <si>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</si>
  <si>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</si>
  <si>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</si>
  <si>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</si>
  <si>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</si>
  <si>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</si>
  <si>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</si>
  <si>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</si>
  <si>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</si>
  <si>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</si>
  <si>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</si>
  <si>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</si>
  <si>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</si>
  <si>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</si>
  <si>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</si>
  <si>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</si>
  <si>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</si>
  <si>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</si>
  <si>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</si>
  <si>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</si>
  <si>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</si>
  <si>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</si>
  <si>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</si>
  <si>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</si>
  <si>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</si>
  <si>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</si>
  <si>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</si>
  <si>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</si>
  <si>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</si>
  <si>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</si>
  <si>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</si>
  <si>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</si>
  <si>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</si>
  <si>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</si>
  <si>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</si>
  <si>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</si>
  <si>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</si>
  <si>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</si>
  <si>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San José Iturbide, Gto.
Estado Analítico del Ejercicio del Presupuesto de Egresos
Clasificación por Objeto del Gasto (Capítulo y Concepto)
Del 1 de Enero al 31 de Diciembre de 2023</t>
  </si>
  <si>
    <t>Sistema para el Desarrollo Integral de la Familia del Municipio de San José Iturbide, Gto.
Estado Analítico del Ejercicio del Presupuesto de Egresos
Clasificación Económica (por Tipo de Gasto)
Del 1 de Enero al 31 de Diciembre de 2023</t>
  </si>
  <si>
    <t>31120M31D010000 AREA DE PRESIDENCIA DEL</t>
  </si>
  <si>
    <t>31120M31D020000 AREA DE DIRECCION GENERA</t>
  </si>
  <si>
    <t>31120M31D030000 COORDINACION DE RECURSOS</t>
  </si>
  <si>
    <t>31120M31D040000 AREA DE ALIMENTARIOS DEL</t>
  </si>
  <si>
    <t>31120M31D050000 ACCIONES A FAVOR DE LA I</t>
  </si>
  <si>
    <t>31120M31D060000 COORDINACION DE ADULTOS</t>
  </si>
  <si>
    <t>31120M31D070000 AREA DE INCLUSION Y REHA</t>
  </si>
  <si>
    <t>31120M31D080000 AREA DE DESARROLLO COMUN</t>
  </si>
  <si>
    <t>31120M31D090000 AREA DE ASISTENCIA SOCIA</t>
  </si>
  <si>
    <t>Sistema para el Desarrollo Integral de la Familia del Municipio de San José Iturbide, Gto.
Estado Analítico del Ejercicio del Presupuesto de Egresos
Clasificación Administrativa
Del 1 de Enero al 31 de Diciembre de 2023</t>
  </si>
  <si>
    <t>Sistema para el Desarrollo Integral de la Familia del Municipio de San José Iturbide, Gto.
Estado Analítico del Ejercicio del Presupuesto de Egresos
Clasificación Administrativa (Poderes)
Del 1 de Enero al 31 de Diciembre de 2023</t>
  </si>
  <si>
    <t>Sistema para el Desarrollo Integral de la Familia del Municipio de San José Iturbide, Gto.
Estado Analítico del Ejercicio del Presupuesto de Egresos
Clasificación Administrativa (Sector Paraestatal)
Del 1 de Enero al 31 de Diciembre de 2023</t>
  </si>
  <si>
    <t>Sistema para el Desarrollo Integral de la Familia del Municipio de San José Iturbide, Gto.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</si>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</sst>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0" fontId="3" fillId="0" borderId="0" xfId="0" applyFont="1" applyBorder="1" applyProtection="1"/>
    <xf numFmtId="4" fontId="3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/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1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vertical="center"/>
    </xf>
    <xf numFmtId="0" fontId="7" fillId="2" borderId="5" xfId="9" applyFon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7" fillId="0" borderId="12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7E977D1C-6DB7-4E1B-BD3B-CE69738CA051}"/>
    <cellStyle name="Millares 2 3" xfId="4" xr:uid="{00000000-0005-0000-0000-000003000000}"/>
    <cellStyle name="Millares 2 3 2" xfId="18" xr:uid="{DFF60552-BEF3-459E-8E26-E7E0D784E39F}"/>
    <cellStyle name="Millares 2 4" xfId="16" xr:uid="{7D5EB933-9990-4D24-8FFC-34E4C36A332B}"/>
    <cellStyle name="Millares 3" xfId="5" xr:uid="{00000000-0005-0000-0000-000004000000}"/>
    <cellStyle name="Millares 3 2" xfId="19" xr:uid="{55D009B0-933C-4A94-87B0-71C33558D791}"/>
    <cellStyle name="Moneda 2" xfId="6" xr:uid="{00000000-0005-0000-0000-000005000000}"/>
    <cellStyle name="Moneda 2 2" xfId="20" xr:uid="{FD639ABC-D6D1-43BE-8727-BE4220AC114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440B8FAB-E4E2-43DC-A902-193999A28DE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3651A991-A1AC-4B54-9F8F-ADA9A67F579F}"/>
    <cellStyle name="Normal 6 3" xfId="22" xr:uid="{BBA466FF-5B29-41BA-8BC2-B3B7FFBFB5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7" t="s">
        <v>128</v>
      </c>
      <c r="B1" s="37"/>
      <c r="C1" s="37"/>
      <c r="D1" s="37"/>
      <c r="E1" s="37"/>
      <c r="F1" s="37"/>
      <c r="G1" s="38"/>
    </row>
    <row r="2" spans="1:8" x14ac:dyDescent="0.2">
      <c r="A2" s="33"/>
      <c r="B2" s="39" t="s">
        <v>57</v>
      </c>
      <c r="C2" s="37"/>
      <c r="D2" s="37"/>
      <c r="E2" s="37"/>
      <c r="F2" s="38"/>
      <c r="G2" s="40" t="s">
        <v>56</v>
      </c>
    </row>
    <row r="3" spans="1:8" ht="24.95" customHeight="1" x14ac:dyDescent="0.2">
      <c r="A3" s="32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41"/>
    </row>
    <row r="4" spans="1:8" x14ac:dyDescent="0.2">
      <c r="A4" s="34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2" t="s">
        <v>58</v>
      </c>
      <c r="B5" s="15">
        <f>SUM(B6:B12)</f>
        <v>11095614.77</v>
      </c>
      <c r="C5" s="15">
        <f>SUM(C6:C12)</f>
        <v>-612610.76</v>
      </c>
      <c r="D5" s="15">
        <f>B5+C5</f>
        <v>10483004.01</v>
      </c>
      <c r="E5" s="15">
        <f>SUM(E6:E12)</f>
        <v>10267715.060000001</v>
      </c>
      <c r="F5" s="15">
        <f>SUM(F6:F12)</f>
        <v>10267715.060000001</v>
      </c>
      <c r="G5" s="15">
        <f>D5-E5</f>
        <v>215288.94999999925</v>
      </c>
    </row>
    <row r="6" spans="1:8" x14ac:dyDescent="0.2">
      <c r="A6" s="24" t="s">
        <v>62</v>
      </c>
      <c r="B6" s="6">
        <v>8449385</v>
      </c>
      <c r="C6" s="6">
        <v>-523049</v>
      </c>
      <c r="D6" s="6">
        <f t="shared" ref="D6:D69" si="0">B6+C6</f>
        <v>7926336</v>
      </c>
      <c r="E6" s="6">
        <v>7926305</v>
      </c>
      <c r="F6" s="6">
        <v>7926305</v>
      </c>
      <c r="G6" s="6">
        <f t="shared" ref="G6:G69" si="1">D6-E6</f>
        <v>31</v>
      </c>
      <c r="H6" s="11">
        <v>1100</v>
      </c>
    </row>
    <row r="7" spans="1:8" x14ac:dyDescent="0.2">
      <c r="A7" s="24" t="s">
        <v>63</v>
      </c>
      <c r="B7" s="6">
        <v>722821.67</v>
      </c>
      <c r="C7" s="6">
        <v>-100192</v>
      </c>
      <c r="D7" s="6">
        <f t="shared" si="0"/>
        <v>622629.67000000004</v>
      </c>
      <c r="E7" s="6">
        <v>622620</v>
      </c>
      <c r="F7" s="6">
        <v>622620</v>
      </c>
      <c r="G7" s="6">
        <f t="shared" si="1"/>
        <v>9.6700000000419095</v>
      </c>
      <c r="H7" s="11">
        <v>1200</v>
      </c>
    </row>
    <row r="8" spans="1:8" x14ac:dyDescent="0.2">
      <c r="A8" s="24" t="s">
        <v>64</v>
      </c>
      <c r="B8" s="6">
        <v>1599148</v>
      </c>
      <c r="C8" s="6">
        <v>-91956</v>
      </c>
      <c r="D8" s="6">
        <f t="shared" si="0"/>
        <v>1507192</v>
      </c>
      <c r="E8" s="6">
        <v>1292399</v>
      </c>
      <c r="F8" s="6">
        <v>1292399</v>
      </c>
      <c r="G8" s="6">
        <f t="shared" si="1"/>
        <v>214793</v>
      </c>
      <c r="H8" s="11">
        <v>1300</v>
      </c>
    </row>
    <row r="9" spans="1:8" x14ac:dyDescent="0.2">
      <c r="A9" s="24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4" t="s">
        <v>65</v>
      </c>
      <c r="B10" s="6">
        <v>324260.09999999998</v>
      </c>
      <c r="C10" s="6">
        <v>102586.24000000001</v>
      </c>
      <c r="D10" s="6">
        <f t="shared" si="0"/>
        <v>426846.33999999997</v>
      </c>
      <c r="E10" s="6">
        <v>426391.06</v>
      </c>
      <c r="F10" s="6">
        <v>426391.06</v>
      </c>
      <c r="G10" s="6">
        <f t="shared" si="1"/>
        <v>455.27999999996973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66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122</v>
      </c>
      <c r="B13" s="16">
        <f>SUM(B14:B22)</f>
        <v>1230000</v>
      </c>
      <c r="C13" s="16">
        <f>SUM(C14:C22)</f>
        <v>733972</v>
      </c>
      <c r="D13" s="16">
        <f t="shared" si="0"/>
        <v>1963972</v>
      </c>
      <c r="E13" s="16">
        <f>SUM(E14:E22)</f>
        <v>1956061.9899999998</v>
      </c>
      <c r="F13" s="16">
        <f>SUM(F14:F22)</f>
        <v>1956061.9799999997</v>
      </c>
      <c r="G13" s="16">
        <f t="shared" si="1"/>
        <v>7910.0100000002421</v>
      </c>
      <c r="H13" s="23">
        <v>0</v>
      </c>
    </row>
    <row r="14" spans="1:8" x14ac:dyDescent="0.2">
      <c r="A14" s="24" t="s">
        <v>67</v>
      </c>
      <c r="B14" s="6">
        <v>265000</v>
      </c>
      <c r="C14" s="6">
        <v>160131</v>
      </c>
      <c r="D14" s="6">
        <f t="shared" si="0"/>
        <v>425131</v>
      </c>
      <c r="E14" s="6">
        <v>425131</v>
      </c>
      <c r="F14" s="6">
        <v>425131</v>
      </c>
      <c r="G14" s="6">
        <f t="shared" si="1"/>
        <v>0</v>
      </c>
      <c r="H14" s="11">
        <v>2100</v>
      </c>
    </row>
    <row r="15" spans="1:8" x14ac:dyDescent="0.2">
      <c r="A15" s="24" t="s">
        <v>68</v>
      </c>
      <c r="B15" s="6">
        <v>315000</v>
      </c>
      <c r="C15" s="6">
        <v>159485.87</v>
      </c>
      <c r="D15" s="6">
        <f t="shared" si="0"/>
        <v>474485.87</v>
      </c>
      <c r="E15" s="6">
        <v>469661.7</v>
      </c>
      <c r="F15" s="6">
        <v>469661.69</v>
      </c>
      <c r="G15" s="6">
        <f t="shared" si="1"/>
        <v>4824.1699999999837</v>
      </c>
      <c r="H15" s="11">
        <v>2200</v>
      </c>
    </row>
    <row r="16" spans="1:8" x14ac:dyDescent="0.2">
      <c r="A16" s="24" t="s">
        <v>69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70</v>
      </c>
      <c r="B17" s="6">
        <v>115000</v>
      </c>
      <c r="C17" s="6">
        <v>195248.13</v>
      </c>
      <c r="D17" s="6">
        <f t="shared" si="0"/>
        <v>310248.13</v>
      </c>
      <c r="E17" s="6">
        <v>309908.67</v>
      </c>
      <c r="F17" s="6">
        <v>309908.67</v>
      </c>
      <c r="G17" s="6">
        <f t="shared" si="1"/>
        <v>339.46000000002095</v>
      </c>
      <c r="H17" s="11">
        <v>2400</v>
      </c>
    </row>
    <row r="18" spans="1:8" x14ac:dyDescent="0.2">
      <c r="A18" s="24" t="s">
        <v>71</v>
      </c>
      <c r="B18" s="6">
        <v>80000</v>
      </c>
      <c r="C18" s="6">
        <v>140</v>
      </c>
      <c r="D18" s="6">
        <f t="shared" si="0"/>
        <v>80140</v>
      </c>
      <c r="E18" s="6">
        <v>79823.7</v>
      </c>
      <c r="F18" s="6">
        <v>79823.7</v>
      </c>
      <c r="G18" s="6">
        <f t="shared" si="1"/>
        <v>316.30000000000291</v>
      </c>
      <c r="H18" s="11">
        <v>2500</v>
      </c>
    </row>
    <row r="19" spans="1:8" x14ac:dyDescent="0.2">
      <c r="A19" s="24" t="s">
        <v>72</v>
      </c>
      <c r="B19" s="6">
        <v>390000</v>
      </c>
      <c r="C19" s="6">
        <v>274250</v>
      </c>
      <c r="D19" s="6">
        <f t="shared" si="0"/>
        <v>664250</v>
      </c>
      <c r="E19" s="6">
        <v>664240.52</v>
      </c>
      <c r="F19" s="6">
        <v>664240.52</v>
      </c>
      <c r="G19" s="6">
        <f t="shared" si="1"/>
        <v>9.4799999999813735</v>
      </c>
      <c r="H19" s="11">
        <v>2600</v>
      </c>
    </row>
    <row r="20" spans="1:8" x14ac:dyDescent="0.2">
      <c r="A20" s="24" t="s">
        <v>73</v>
      </c>
      <c r="B20" s="6">
        <v>50000</v>
      </c>
      <c r="C20" s="6">
        <v>-40283</v>
      </c>
      <c r="D20" s="6">
        <f t="shared" si="0"/>
        <v>9717</v>
      </c>
      <c r="E20" s="6">
        <v>7296.4</v>
      </c>
      <c r="F20" s="6">
        <v>7296.4</v>
      </c>
      <c r="G20" s="6">
        <f t="shared" si="1"/>
        <v>2420.6000000000004</v>
      </c>
      <c r="H20" s="11">
        <v>2700</v>
      </c>
    </row>
    <row r="21" spans="1:8" x14ac:dyDescent="0.2">
      <c r="A21" s="24" t="s">
        <v>74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75</v>
      </c>
      <c r="B22" s="6">
        <v>15000</v>
      </c>
      <c r="C22" s="6">
        <v>-15000</v>
      </c>
      <c r="D22" s="6">
        <f t="shared" si="0"/>
        <v>0</v>
      </c>
      <c r="E22" s="6">
        <v>0</v>
      </c>
      <c r="F22" s="6">
        <v>0</v>
      </c>
      <c r="G22" s="6">
        <f t="shared" si="1"/>
        <v>0</v>
      </c>
      <c r="H22" s="11">
        <v>2900</v>
      </c>
    </row>
    <row r="23" spans="1:8" x14ac:dyDescent="0.2">
      <c r="A23" s="22" t="s">
        <v>59</v>
      </c>
      <c r="B23" s="16">
        <f>SUM(B24:B32)</f>
        <v>1955092.5</v>
      </c>
      <c r="C23" s="16">
        <f>SUM(C24:C32)</f>
        <v>815587.63</v>
      </c>
      <c r="D23" s="16">
        <f t="shared" si="0"/>
        <v>2770680.13</v>
      </c>
      <c r="E23" s="16">
        <f>SUM(E24:E32)</f>
        <v>2743291.91</v>
      </c>
      <c r="F23" s="16">
        <f>SUM(F24:F32)</f>
        <v>2743291.9200000004</v>
      </c>
      <c r="G23" s="16">
        <f t="shared" si="1"/>
        <v>27388.219999999739</v>
      </c>
      <c r="H23" s="23">
        <v>0</v>
      </c>
    </row>
    <row r="24" spans="1:8" x14ac:dyDescent="0.2">
      <c r="A24" s="24" t="s">
        <v>76</v>
      </c>
      <c r="B24" s="6">
        <v>320000</v>
      </c>
      <c r="C24" s="6">
        <v>47478</v>
      </c>
      <c r="D24" s="6">
        <f t="shared" si="0"/>
        <v>367478</v>
      </c>
      <c r="E24" s="6">
        <v>364663.6</v>
      </c>
      <c r="F24" s="6">
        <v>364663.6</v>
      </c>
      <c r="G24" s="6">
        <f t="shared" si="1"/>
        <v>2814.4000000000233</v>
      </c>
      <c r="H24" s="11">
        <v>3100</v>
      </c>
    </row>
    <row r="25" spans="1:8" x14ac:dyDescent="0.2">
      <c r="A25" s="24" t="s">
        <v>77</v>
      </c>
      <c r="B25" s="6">
        <v>0</v>
      </c>
      <c r="C25" s="6">
        <v>0</v>
      </c>
      <c r="D25" s="6">
        <f t="shared" si="0"/>
        <v>0</v>
      </c>
      <c r="E25" s="6">
        <v>0</v>
      </c>
      <c r="F25" s="6">
        <v>0</v>
      </c>
      <c r="G25" s="6">
        <f t="shared" si="1"/>
        <v>0</v>
      </c>
      <c r="H25" s="11">
        <v>3200</v>
      </c>
    </row>
    <row r="26" spans="1:8" x14ac:dyDescent="0.2">
      <c r="A26" s="24" t="s">
        <v>78</v>
      </c>
      <c r="B26" s="6">
        <v>0</v>
      </c>
      <c r="C26" s="6">
        <v>0</v>
      </c>
      <c r="D26" s="6">
        <f t="shared" si="0"/>
        <v>0</v>
      </c>
      <c r="E26" s="6">
        <v>0</v>
      </c>
      <c r="F26" s="6">
        <v>0</v>
      </c>
      <c r="G26" s="6">
        <f t="shared" si="1"/>
        <v>0</v>
      </c>
      <c r="H26" s="11">
        <v>3300</v>
      </c>
    </row>
    <row r="27" spans="1:8" x14ac:dyDescent="0.2">
      <c r="A27" s="24" t="s">
        <v>79</v>
      </c>
      <c r="B27" s="6">
        <v>171000</v>
      </c>
      <c r="C27" s="6">
        <v>-51000</v>
      </c>
      <c r="D27" s="6">
        <f t="shared" si="0"/>
        <v>120000</v>
      </c>
      <c r="E27" s="6">
        <v>115047.83</v>
      </c>
      <c r="F27" s="6">
        <v>115047.83</v>
      </c>
      <c r="G27" s="6">
        <f t="shared" si="1"/>
        <v>4952.1699999999983</v>
      </c>
      <c r="H27" s="11">
        <v>3400</v>
      </c>
    </row>
    <row r="28" spans="1:8" x14ac:dyDescent="0.2">
      <c r="A28" s="24" t="s">
        <v>80</v>
      </c>
      <c r="B28" s="6">
        <v>662144</v>
      </c>
      <c r="C28" s="6">
        <v>276638</v>
      </c>
      <c r="D28" s="6">
        <f t="shared" si="0"/>
        <v>938782</v>
      </c>
      <c r="E28" s="6">
        <v>927039.62</v>
      </c>
      <c r="F28" s="6">
        <v>927039.62</v>
      </c>
      <c r="G28" s="6">
        <f t="shared" si="1"/>
        <v>11742.380000000005</v>
      </c>
      <c r="H28" s="11">
        <v>3500</v>
      </c>
    </row>
    <row r="29" spans="1:8" x14ac:dyDescent="0.2">
      <c r="A29" s="24" t="s">
        <v>81</v>
      </c>
      <c r="B29" s="6">
        <v>80000</v>
      </c>
      <c r="C29" s="6">
        <v>-64000</v>
      </c>
      <c r="D29" s="6">
        <f t="shared" si="0"/>
        <v>16000</v>
      </c>
      <c r="E29" s="6">
        <v>15697.12</v>
      </c>
      <c r="F29" s="6">
        <v>15697.12</v>
      </c>
      <c r="G29" s="6">
        <f t="shared" si="1"/>
        <v>302.8799999999992</v>
      </c>
      <c r="H29" s="11">
        <v>3600</v>
      </c>
    </row>
    <row r="30" spans="1:8" x14ac:dyDescent="0.2">
      <c r="A30" s="24" t="s">
        <v>82</v>
      </c>
      <c r="B30" s="6">
        <v>30000</v>
      </c>
      <c r="C30" s="6">
        <v>73000</v>
      </c>
      <c r="D30" s="6">
        <f t="shared" si="0"/>
        <v>103000</v>
      </c>
      <c r="E30" s="6">
        <v>102952.49</v>
      </c>
      <c r="F30" s="6">
        <v>102952.48</v>
      </c>
      <c r="G30" s="6">
        <f t="shared" si="1"/>
        <v>47.509999999994761</v>
      </c>
      <c r="H30" s="11">
        <v>3700</v>
      </c>
    </row>
    <row r="31" spans="1:8" x14ac:dyDescent="0.2">
      <c r="A31" s="24" t="s">
        <v>83</v>
      </c>
      <c r="B31" s="6">
        <v>260000</v>
      </c>
      <c r="C31" s="6">
        <v>376462.63</v>
      </c>
      <c r="D31" s="6">
        <f t="shared" si="0"/>
        <v>636462.63</v>
      </c>
      <c r="E31" s="6">
        <v>634701.61</v>
      </c>
      <c r="F31" s="6">
        <v>634701.63</v>
      </c>
      <c r="G31" s="6">
        <f t="shared" si="1"/>
        <v>1761.0200000000186</v>
      </c>
      <c r="H31" s="11">
        <v>3800</v>
      </c>
    </row>
    <row r="32" spans="1:8" x14ac:dyDescent="0.2">
      <c r="A32" s="24" t="s">
        <v>18</v>
      </c>
      <c r="B32" s="6">
        <v>431948.5</v>
      </c>
      <c r="C32" s="6">
        <v>157009</v>
      </c>
      <c r="D32" s="6">
        <f t="shared" si="0"/>
        <v>588957.5</v>
      </c>
      <c r="E32" s="6">
        <v>583189.64</v>
      </c>
      <c r="F32" s="6">
        <v>583189.64</v>
      </c>
      <c r="G32" s="6">
        <f t="shared" si="1"/>
        <v>5767.859999999986</v>
      </c>
      <c r="H32" s="11">
        <v>3900</v>
      </c>
    </row>
    <row r="33" spans="1:8" x14ac:dyDescent="0.2">
      <c r="A33" s="22" t="s">
        <v>123</v>
      </c>
      <c r="B33" s="16">
        <f>SUM(B34:B42)</f>
        <v>100000</v>
      </c>
      <c r="C33" s="16">
        <f>SUM(C34:C42)</f>
        <v>103750</v>
      </c>
      <c r="D33" s="16">
        <f t="shared" si="0"/>
        <v>203750</v>
      </c>
      <c r="E33" s="16">
        <f>SUM(E34:E42)</f>
        <v>203338.31</v>
      </c>
      <c r="F33" s="16">
        <f>SUM(F34:F42)</f>
        <v>203338.31</v>
      </c>
      <c r="G33" s="16">
        <f t="shared" si="1"/>
        <v>411.69000000000233</v>
      </c>
      <c r="H33" s="23">
        <v>0</v>
      </c>
    </row>
    <row r="34" spans="1:8" x14ac:dyDescent="0.2">
      <c r="A34" s="24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85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86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87</v>
      </c>
      <c r="B37" s="6">
        <v>100000</v>
      </c>
      <c r="C37" s="6">
        <v>103750</v>
      </c>
      <c r="D37" s="6">
        <f t="shared" si="0"/>
        <v>203750</v>
      </c>
      <c r="E37" s="6">
        <v>203338.31</v>
      </c>
      <c r="F37" s="6">
        <v>203338.31</v>
      </c>
      <c r="G37" s="6">
        <f t="shared" si="1"/>
        <v>411.69000000000233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124</v>
      </c>
      <c r="B43" s="16">
        <f>SUM(B44:B52)</f>
        <v>455000</v>
      </c>
      <c r="C43" s="16">
        <f>SUM(C44:C52)</f>
        <v>-455000</v>
      </c>
      <c r="D43" s="16">
        <f t="shared" si="0"/>
        <v>0</v>
      </c>
      <c r="E43" s="16">
        <f>SUM(E44:E52)</f>
        <v>0</v>
      </c>
      <c r="F43" s="16">
        <f>SUM(F44:F52)</f>
        <v>0</v>
      </c>
      <c r="G43" s="16">
        <f t="shared" si="1"/>
        <v>0</v>
      </c>
      <c r="H43" s="23">
        <v>0</v>
      </c>
    </row>
    <row r="44" spans="1:8" x14ac:dyDescent="0.2">
      <c r="A44" s="5" t="s">
        <v>91</v>
      </c>
      <c r="B44" s="6">
        <v>55000</v>
      </c>
      <c r="C44" s="6">
        <v>-55000</v>
      </c>
      <c r="D44" s="6">
        <f t="shared" si="0"/>
        <v>0</v>
      </c>
      <c r="E44" s="6">
        <v>0</v>
      </c>
      <c r="F44" s="6">
        <v>0</v>
      </c>
      <c r="G44" s="6">
        <f t="shared" si="1"/>
        <v>0</v>
      </c>
      <c r="H44" s="11">
        <v>5100</v>
      </c>
    </row>
    <row r="45" spans="1:8" x14ac:dyDescent="0.2">
      <c r="A45" s="24" t="s">
        <v>92</v>
      </c>
      <c r="B45" s="6">
        <v>100000</v>
      </c>
      <c r="C45" s="6">
        <v>-100000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11">
        <v>5200</v>
      </c>
    </row>
    <row r="46" spans="1:8" x14ac:dyDescent="0.2">
      <c r="A46" s="24" t="s">
        <v>93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94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96</v>
      </c>
      <c r="B49" s="6">
        <v>300000</v>
      </c>
      <c r="C49" s="6">
        <v>-300000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97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98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99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60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100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101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102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125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109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126</v>
      </c>
      <c r="B65" s="16">
        <f>SUM(B66:B68)</f>
        <v>400000</v>
      </c>
      <c r="C65" s="16">
        <f>SUM(C66:C68)</f>
        <v>800000</v>
      </c>
      <c r="D65" s="16">
        <f t="shared" si="0"/>
        <v>1200000</v>
      </c>
      <c r="E65" s="16">
        <f>SUM(E66:E68)</f>
        <v>689852</v>
      </c>
      <c r="F65" s="16">
        <f>SUM(F66:F68)</f>
        <v>689852</v>
      </c>
      <c r="G65" s="16">
        <f t="shared" si="1"/>
        <v>510148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400000</v>
      </c>
      <c r="C68" s="6">
        <v>800000</v>
      </c>
      <c r="D68" s="6">
        <f t="shared" si="0"/>
        <v>1200000</v>
      </c>
      <c r="E68" s="6">
        <v>689852</v>
      </c>
      <c r="F68" s="6">
        <v>689852</v>
      </c>
      <c r="G68" s="6">
        <f t="shared" si="1"/>
        <v>510148</v>
      </c>
      <c r="H68" s="11">
        <v>8500</v>
      </c>
    </row>
    <row r="69" spans="1:8" x14ac:dyDescent="0.2">
      <c r="A69" s="22" t="s">
        <v>61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116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50</v>
      </c>
      <c r="B77" s="18">
        <f t="shared" ref="B77:G77" si="4">SUM(B5+B13+B23+B33+B43+B53+B57+B65+B69)</f>
        <v>15235707.27</v>
      </c>
      <c r="C77" s="18">
        <f t="shared" si="4"/>
        <v>1385698.87</v>
      </c>
      <c r="D77" s="18">
        <f t="shared" si="4"/>
        <v>16621406.140000001</v>
      </c>
      <c r="E77" s="18">
        <f t="shared" si="4"/>
        <v>15860259.270000001</v>
      </c>
      <c r="F77" s="18">
        <f t="shared" si="4"/>
        <v>15860259.270000001</v>
      </c>
      <c r="G77" s="18">
        <f t="shared" si="4"/>
        <v>761146.86999999918</v>
      </c>
      <c r="H77" s="31"/>
    </row>
    <row r="78" spans="1:8" x14ac:dyDescent="0.2">
      <c r="H78" s="31"/>
    </row>
    <row r="79" spans="1:8" x14ac:dyDescent="0.2">
      <c r="A79" s="1" t="s">
        <v>120</v>
      </c>
      <c r="H79" s="31"/>
    </row>
    <row r="80" spans="1:8" x14ac:dyDescent="0.2">
      <c r="H80" s="31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8" sqref="A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9" t="s">
        <v>129</v>
      </c>
      <c r="B1" s="37"/>
      <c r="C1" s="37"/>
      <c r="D1" s="37"/>
      <c r="E1" s="37"/>
      <c r="F1" s="37"/>
      <c r="G1" s="38"/>
    </row>
    <row r="2" spans="1:7" x14ac:dyDescent="0.2">
      <c r="A2" s="33"/>
      <c r="B2" s="39" t="s">
        <v>57</v>
      </c>
      <c r="C2" s="37"/>
      <c r="D2" s="37"/>
      <c r="E2" s="37"/>
      <c r="F2" s="38"/>
      <c r="G2" s="40" t="s">
        <v>56</v>
      </c>
    </row>
    <row r="3" spans="1:7" ht="24.95" customHeight="1" x14ac:dyDescent="0.2">
      <c r="A3" s="32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41"/>
    </row>
    <row r="4" spans="1:7" x14ac:dyDescent="0.2">
      <c r="A4" s="34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7" t="s">
        <v>0</v>
      </c>
      <c r="B5" s="19">
        <v>14380707.27</v>
      </c>
      <c r="C5" s="19">
        <v>1040698.87</v>
      </c>
      <c r="D5" s="19">
        <f>B5+C5</f>
        <v>15421406.139999999</v>
      </c>
      <c r="E5" s="19">
        <v>15170407.27</v>
      </c>
      <c r="F5" s="19">
        <v>15170407.27</v>
      </c>
      <c r="G5" s="19">
        <f>D5-E5</f>
        <v>250998.86999999918</v>
      </c>
    </row>
    <row r="6" spans="1:7" x14ac:dyDescent="0.2">
      <c r="A6" s="7" t="s">
        <v>1</v>
      </c>
      <c r="B6" s="19">
        <v>855000</v>
      </c>
      <c r="C6" s="19">
        <v>345000</v>
      </c>
      <c r="D6" s="19">
        <f>B6+C6</f>
        <v>1200000</v>
      </c>
      <c r="E6" s="19">
        <v>689852</v>
      </c>
      <c r="F6" s="19">
        <v>689852</v>
      </c>
      <c r="G6" s="19">
        <f>D6-E6</f>
        <v>510148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50</v>
      </c>
      <c r="B10" s="18">
        <f t="shared" ref="B10:G10" si="0">SUM(B5+B6+B7+B8+B9)</f>
        <v>15235707.27</v>
      </c>
      <c r="C10" s="18">
        <f t="shared" si="0"/>
        <v>1385698.87</v>
      </c>
      <c r="D10" s="18">
        <f t="shared" si="0"/>
        <v>16621406.139999999</v>
      </c>
      <c r="E10" s="18">
        <f t="shared" si="0"/>
        <v>15860259.27</v>
      </c>
      <c r="F10" s="18">
        <f t="shared" si="0"/>
        <v>15860259.27</v>
      </c>
      <c r="G10" s="18">
        <f t="shared" si="0"/>
        <v>761146.86999999918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showGridLines="0" topLeftCell="A10" workbookViewId="0">
      <selection activeCell="A9" sqref="A9"/>
    </sheetView>
  </sheetViews>
  <sheetFormatPr baseColWidth="10" defaultColWidth="12" defaultRowHeight="11.25" x14ac:dyDescent="0.2"/>
  <cols>
    <col min="1" max="1" width="57.1640625" style="1" customWidth="1"/>
    <col min="2" max="6" width="18.33203125" style="1" customWidth="1"/>
    <col min="7" max="7" width="15.5" style="1" customWidth="1"/>
    <col min="8" max="16384" width="12" style="1"/>
  </cols>
  <sheetData>
    <row r="1" spans="1:7" ht="45" customHeight="1" x14ac:dyDescent="0.2">
      <c r="A1" s="39" t="s">
        <v>139</v>
      </c>
      <c r="B1" s="37"/>
      <c r="C1" s="37"/>
      <c r="D1" s="37"/>
      <c r="E1" s="37"/>
      <c r="F1" s="37"/>
      <c r="G1" s="38"/>
    </row>
    <row r="2" spans="1:7" x14ac:dyDescent="0.2">
      <c r="A2" s="33"/>
      <c r="B2" s="39" t="s">
        <v>57</v>
      </c>
      <c r="C2" s="37"/>
      <c r="D2" s="37"/>
      <c r="E2" s="37"/>
      <c r="F2" s="38"/>
      <c r="G2" s="40" t="s">
        <v>56</v>
      </c>
    </row>
    <row r="3" spans="1:7" ht="24.95" customHeight="1" x14ac:dyDescent="0.2">
      <c r="A3" s="32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41"/>
    </row>
    <row r="4" spans="1:7" x14ac:dyDescent="0.2">
      <c r="A4" s="34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130</v>
      </c>
      <c r="B6" s="6">
        <v>556596</v>
      </c>
      <c r="C6" s="6">
        <v>165123</v>
      </c>
      <c r="D6" s="6">
        <f>B6+C6</f>
        <v>721719</v>
      </c>
      <c r="E6" s="6">
        <v>720694.73</v>
      </c>
      <c r="F6" s="6">
        <v>720694.73</v>
      </c>
      <c r="G6" s="6">
        <f>D6-E6</f>
        <v>1024.2700000000186</v>
      </c>
    </row>
    <row r="7" spans="1:7" x14ac:dyDescent="0.2">
      <c r="A7" s="27" t="s">
        <v>131</v>
      </c>
      <c r="B7" s="6">
        <v>1742600.4</v>
      </c>
      <c r="C7" s="6">
        <v>630521.87</v>
      </c>
      <c r="D7" s="6">
        <f t="shared" ref="D7:D12" si="0">B7+C7</f>
        <v>2373122.27</v>
      </c>
      <c r="E7" s="6">
        <v>2371557.0099999998</v>
      </c>
      <c r="F7" s="6">
        <v>2371557.02</v>
      </c>
      <c r="G7" s="6">
        <f t="shared" ref="G7:G12" si="1">D7-E7</f>
        <v>1565.2600000002421</v>
      </c>
    </row>
    <row r="8" spans="1:7" x14ac:dyDescent="0.2">
      <c r="A8" s="27" t="s">
        <v>132</v>
      </c>
      <c r="B8" s="6">
        <v>5187735.7699999996</v>
      </c>
      <c r="C8" s="6">
        <v>-34963</v>
      </c>
      <c r="D8" s="6">
        <f t="shared" si="0"/>
        <v>5152772.7699999996</v>
      </c>
      <c r="E8" s="6">
        <v>5119145.9000000004</v>
      </c>
      <c r="F8" s="6">
        <v>5119145.8899999997</v>
      </c>
      <c r="G8" s="6">
        <f t="shared" si="1"/>
        <v>33626.86999999918</v>
      </c>
    </row>
    <row r="9" spans="1:7" x14ac:dyDescent="0.2">
      <c r="A9" s="27" t="s">
        <v>133</v>
      </c>
      <c r="B9" s="6">
        <v>1060326.8500000001</v>
      </c>
      <c r="C9" s="6">
        <v>802408</v>
      </c>
      <c r="D9" s="6">
        <f t="shared" si="0"/>
        <v>1862734.85</v>
      </c>
      <c r="E9" s="6">
        <v>1352586.85</v>
      </c>
      <c r="F9" s="6">
        <v>1352586.85</v>
      </c>
      <c r="G9" s="6">
        <f t="shared" si="1"/>
        <v>510148</v>
      </c>
    </row>
    <row r="10" spans="1:7" x14ac:dyDescent="0.2">
      <c r="A10" s="27" t="s">
        <v>134</v>
      </c>
      <c r="B10" s="6">
        <v>3371012.15</v>
      </c>
      <c r="C10" s="6">
        <v>72070</v>
      </c>
      <c r="D10" s="6">
        <f t="shared" si="0"/>
        <v>3443082.15</v>
      </c>
      <c r="E10" s="6">
        <v>3229051.84</v>
      </c>
      <c r="F10" s="6">
        <v>3229051.84</v>
      </c>
      <c r="G10" s="6">
        <f t="shared" si="1"/>
        <v>214030.31000000006</v>
      </c>
    </row>
    <row r="11" spans="1:7" x14ac:dyDescent="0.2">
      <c r="A11" s="27" t="s">
        <v>135</v>
      </c>
      <c r="B11" s="6">
        <v>888852.15</v>
      </c>
      <c r="C11" s="6">
        <v>-113312</v>
      </c>
      <c r="D11" s="6">
        <f t="shared" si="0"/>
        <v>775540.15</v>
      </c>
      <c r="E11" s="6">
        <v>775527.15</v>
      </c>
      <c r="F11" s="6">
        <v>775527.15</v>
      </c>
      <c r="G11" s="6">
        <f t="shared" si="1"/>
        <v>13</v>
      </c>
    </row>
    <row r="12" spans="1:7" x14ac:dyDescent="0.2">
      <c r="A12" s="27" t="s">
        <v>136</v>
      </c>
      <c r="B12" s="6">
        <v>1389521.35</v>
      </c>
      <c r="C12" s="6">
        <v>57437</v>
      </c>
      <c r="D12" s="6">
        <f t="shared" si="0"/>
        <v>1446958.35</v>
      </c>
      <c r="E12" s="6">
        <v>1446947.3</v>
      </c>
      <c r="F12" s="6">
        <v>1446947.3</v>
      </c>
      <c r="G12" s="6">
        <f t="shared" si="1"/>
        <v>11.050000000046566</v>
      </c>
    </row>
    <row r="13" spans="1:7" x14ac:dyDescent="0.2">
      <c r="A13" s="27" t="s">
        <v>137</v>
      </c>
      <c r="B13" s="6">
        <v>467321.4</v>
      </c>
      <c r="C13" s="6">
        <v>-6685</v>
      </c>
      <c r="D13" s="6">
        <f t="shared" ref="D13" si="2">B13+C13</f>
        <v>460636.4</v>
      </c>
      <c r="E13" s="6">
        <v>459908.29</v>
      </c>
      <c r="F13" s="6">
        <v>459908.29</v>
      </c>
      <c r="G13" s="6">
        <f t="shared" ref="G13" si="3">D13-E13</f>
        <v>728.11000000004424</v>
      </c>
    </row>
    <row r="14" spans="1:7" x14ac:dyDescent="0.2">
      <c r="A14" s="27" t="s">
        <v>138</v>
      </c>
      <c r="B14" s="6">
        <v>571741.19999999995</v>
      </c>
      <c r="C14" s="6">
        <v>-186901</v>
      </c>
      <c r="D14" s="6">
        <f t="shared" ref="D14" si="4">B14+C14</f>
        <v>384840.19999999995</v>
      </c>
      <c r="E14" s="6">
        <v>384840.2</v>
      </c>
      <c r="F14" s="6">
        <v>384840.2</v>
      </c>
      <c r="G14" s="6">
        <f t="shared" ref="G14" si="5">D14-E14</f>
        <v>0</v>
      </c>
    </row>
    <row r="15" spans="1:7" x14ac:dyDescent="0.2">
      <c r="A15" s="27"/>
      <c r="B15" s="6"/>
      <c r="C15" s="6"/>
      <c r="D15" s="6"/>
      <c r="E15" s="6"/>
      <c r="F15" s="6"/>
      <c r="G15" s="6"/>
    </row>
    <row r="16" spans="1:7" x14ac:dyDescent="0.2">
      <c r="A16" s="13" t="s">
        <v>50</v>
      </c>
      <c r="B16" s="21">
        <f t="shared" ref="B16:G16" si="6">SUM(B6:B15)</f>
        <v>15235707.27</v>
      </c>
      <c r="C16" s="21">
        <f t="shared" si="6"/>
        <v>1385698.87</v>
      </c>
      <c r="D16" s="21">
        <f t="shared" si="6"/>
        <v>16621406.139999999</v>
      </c>
      <c r="E16" s="21">
        <f t="shared" si="6"/>
        <v>15860259.27</v>
      </c>
      <c r="F16" s="21">
        <f t="shared" si="6"/>
        <v>15860259.27</v>
      </c>
      <c r="G16" s="21">
        <f t="shared" si="6"/>
        <v>761146.86999999965</v>
      </c>
    </row>
    <row r="19" spans="1:7" ht="45" customHeight="1" x14ac:dyDescent="0.2">
      <c r="A19" s="39" t="s">
        <v>140</v>
      </c>
      <c r="B19" s="37"/>
      <c r="C19" s="37"/>
      <c r="D19" s="37"/>
      <c r="E19" s="37"/>
      <c r="F19" s="37"/>
      <c r="G19" s="38"/>
    </row>
    <row r="20" spans="1:7" x14ac:dyDescent="0.2">
      <c r="A20" s="33"/>
      <c r="B20" s="39" t="s">
        <v>57</v>
      </c>
      <c r="C20" s="37"/>
      <c r="D20" s="37"/>
      <c r="E20" s="37"/>
      <c r="F20" s="38"/>
      <c r="G20" s="40" t="s">
        <v>56</v>
      </c>
    </row>
    <row r="21" spans="1:7" ht="22.5" x14ac:dyDescent="0.2">
      <c r="A21" s="32" t="s">
        <v>51</v>
      </c>
      <c r="B21" s="3" t="s">
        <v>52</v>
      </c>
      <c r="C21" s="3" t="s">
        <v>117</v>
      </c>
      <c r="D21" s="3" t="s">
        <v>53</v>
      </c>
      <c r="E21" s="3" t="s">
        <v>54</v>
      </c>
      <c r="F21" s="3" t="s">
        <v>55</v>
      </c>
      <c r="G21" s="41"/>
    </row>
    <row r="22" spans="1:7" x14ac:dyDescent="0.2">
      <c r="A22" s="34"/>
      <c r="B22" s="4">
        <v>1</v>
      </c>
      <c r="C22" s="4">
        <v>2</v>
      </c>
      <c r="D22" s="4" t="s">
        <v>118</v>
      </c>
      <c r="E22" s="4">
        <v>4</v>
      </c>
      <c r="F22" s="4">
        <v>5</v>
      </c>
      <c r="G22" s="4" t="s">
        <v>119</v>
      </c>
    </row>
    <row r="23" spans="1:7" x14ac:dyDescent="0.2">
      <c r="A23" s="28" t="s">
        <v>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>D23-E23</f>
        <v>0</v>
      </c>
    </row>
    <row r="24" spans="1:7" x14ac:dyDescent="0.2">
      <c r="A24" s="28" t="s">
        <v>9</v>
      </c>
      <c r="B24" s="6">
        <v>0</v>
      </c>
      <c r="C24" s="6">
        <v>0</v>
      </c>
      <c r="D24" s="6">
        <f t="shared" ref="D24:D26" si="7">B24+C24</f>
        <v>0</v>
      </c>
      <c r="E24" s="6">
        <v>0</v>
      </c>
      <c r="F24" s="6">
        <v>0</v>
      </c>
      <c r="G24" s="6">
        <f t="shared" ref="G24:G26" si="8">D24-E24</f>
        <v>0</v>
      </c>
    </row>
    <row r="25" spans="1:7" x14ac:dyDescent="0.2">
      <c r="A25" s="28" t="s">
        <v>10</v>
      </c>
      <c r="B25" s="6">
        <v>0</v>
      </c>
      <c r="C25" s="6">
        <v>0</v>
      </c>
      <c r="D25" s="6">
        <f t="shared" si="7"/>
        <v>0</v>
      </c>
      <c r="E25" s="6">
        <v>0</v>
      </c>
      <c r="F25" s="6">
        <v>0</v>
      </c>
      <c r="G25" s="6">
        <f t="shared" si="8"/>
        <v>0</v>
      </c>
    </row>
    <row r="26" spans="1:7" x14ac:dyDescent="0.2">
      <c r="A26" s="28" t="s">
        <v>121</v>
      </c>
      <c r="B26" s="6">
        <v>0</v>
      </c>
      <c r="C26" s="6">
        <v>0</v>
      </c>
      <c r="D26" s="6">
        <f t="shared" si="7"/>
        <v>0</v>
      </c>
      <c r="E26" s="6">
        <v>0</v>
      </c>
      <c r="F26" s="6">
        <v>0</v>
      </c>
      <c r="G26" s="6">
        <f t="shared" si="8"/>
        <v>0</v>
      </c>
    </row>
    <row r="27" spans="1:7" x14ac:dyDescent="0.2">
      <c r="A27" s="13" t="s">
        <v>50</v>
      </c>
      <c r="B27" s="21">
        <f t="shared" ref="B27:G27" si="9">SUM(B23:B26)</f>
        <v>0</v>
      </c>
      <c r="C27" s="21">
        <f t="shared" si="9"/>
        <v>0</v>
      </c>
      <c r="D27" s="21">
        <f t="shared" si="9"/>
        <v>0</v>
      </c>
      <c r="E27" s="21">
        <f t="shared" si="9"/>
        <v>0</v>
      </c>
      <c r="F27" s="21">
        <f t="shared" si="9"/>
        <v>0</v>
      </c>
      <c r="G27" s="21">
        <f t="shared" si="9"/>
        <v>0</v>
      </c>
    </row>
    <row r="30" spans="1:7" ht="45" customHeight="1" x14ac:dyDescent="0.2">
      <c r="A30" s="39" t="s">
        <v>141</v>
      </c>
      <c r="B30" s="37"/>
      <c r="C30" s="37"/>
      <c r="D30" s="37"/>
      <c r="E30" s="37"/>
      <c r="F30" s="37"/>
      <c r="G30" s="38"/>
    </row>
    <row r="31" spans="1:7" x14ac:dyDescent="0.2">
      <c r="A31" s="42" t="s">
        <v>51</v>
      </c>
      <c r="B31" s="39" t="s">
        <v>57</v>
      </c>
      <c r="C31" s="37"/>
      <c r="D31" s="37"/>
      <c r="E31" s="37"/>
      <c r="F31" s="38"/>
      <c r="G31" s="40" t="s">
        <v>56</v>
      </c>
    </row>
    <row r="32" spans="1:7" ht="22.5" x14ac:dyDescent="0.2">
      <c r="A32" s="43"/>
      <c r="B32" s="3" t="s">
        <v>52</v>
      </c>
      <c r="C32" s="3" t="s">
        <v>117</v>
      </c>
      <c r="D32" s="3" t="s">
        <v>53</v>
      </c>
      <c r="E32" s="3" t="s">
        <v>54</v>
      </c>
      <c r="F32" s="3" t="s">
        <v>55</v>
      </c>
      <c r="G32" s="41"/>
    </row>
    <row r="33" spans="1:7" x14ac:dyDescent="0.2">
      <c r="A33" s="44"/>
      <c r="B33" s="4">
        <v>1</v>
      </c>
      <c r="C33" s="4">
        <v>2</v>
      </c>
      <c r="D33" s="4" t="s">
        <v>118</v>
      </c>
      <c r="E33" s="4">
        <v>4</v>
      </c>
      <c r="F33" s="4">
        <v>5</v>
      </c>
      <c r="G33" s="4" t="s">
        <v>119</v>
      </c>
    </row>
    <row r="34" spans="1:7" ht="22.5" x14ac:dyDescent="0.2">
      <c r="A34" s="29" t="s">
        <v>12</v>
      </c>
      <c r="B34" s="6">
        <v>15235707.27</v>
      </c>
      <c r="C34" s="6">
        <v>1385698.87</v>
      </c>
      <c r="D34" s="6">
        <f t="shared" ref="D34:D40" si="10">B34+C34</f>
        <v>16621406.140000001</v>
      </c>
      <c r="E34" s="6">
        <v>15860259.27</v>
      </c>
      <c r="F34" s="6">
        <v>15860259.27</v>
      </c>
      <c r="G34" s="6">
        <f t="shared" ref="G34:G40" si="11">D34-E34</f>
        <v>761146.87000000104</v>
      </c>
    </row>
    <row r="35" spans="1:7" x14ac:dyDescent="0.2">
      <c r="A35" s="29" t="s">
        <v>11</v>
      </c>
      <c r="B35" s="6">
        <v>0</v>
      </c>
      <c r="C35" s="6">
        <v>0</v>
      </c>
      <c r="D35" s="6">
        <f t="shared" si="10"/>
        <v>0</v>
      </c>
      <c r="E35" s="6">
        <v>0</v>
      </c>
      <c r="F35" s="6">
        <v>0</v>
      </c>
      <c r="G35" s="6">
        <f t="shared" si="11"/>
        <v>0</v>
      </c>
    </row>
    <row r="36" spans="1:7" ht="22.5" x14ac:dyDescent="0.2">
      <c r="A36" s="29" t="s">
        <v>13</v>
      </c>
      <c r="B36" s="6">
        <v>0</v>
      </c>
      <c r="C36" s="6">
        <v>0</v>
      </c>
      <c r="D36" s="6">
        <f t="shared" si="10"/>
        <v>0</v>
      </c>
      <c r="E36" s="6">
        <v>0</v>
      </c>
      <c r="F36" s="6">
        <v>0</v>
      </c>
      <c r="G36" s="6">
        <f t="shared" si="11"/>
        <v>0</v>
      </c>
    </row>
    <row r="37" spans="1:7" ht="22.5" x14ac:dyDescent="0.2">
      <c r="A37" s="29" t="s">
        <v>25</v>
      </c>
      <c r="B37" s="6">
        <v>0</v>
      </c>
      <c r="C37" s="6">
        <v>0</v>
      </c>
      <c r="D37" s="6">
        <f t="shared" si="10"/>
        <v>0</v>
      </c>
      <c r="E37" s="6">
        <v>0</v>
      </c>
      <c r="F37" s="6">
        <v>0</v>
      </c>
      <c r="G37" s="6">
        <f t="shared" si="11"/>
        <v>0</v>
      </c>
    </row>
    <row r="38" spans="1:7" ht="11.25" customHeight="1" x14ac:dyDescent="0.2">
      <c r="A38" s="29" t="s">
        <v>26</v>
      </c>
      <c r="B38" s="6">
        <v>0</v>
      </c>
      <c r="C38" s="6">
        <v>0</v>
      </c>
      <c r="D38" s="6">
        <f t="shared" si="10"/>
        <v>0</v>
      </c>
      <c r="E38" s="6">
        <v>0</v>
      </c>
      <c r="F38" s="6">
        <v>0</v>
      </c>
      <c r="G38" s="6">
        <f t="shared" si="11"/>
        <v>0</v>
      </c>
    </row>
    <row r="39" spans="1:7" ht="22.5" x14ac:dyDescent="0.2">
      <c r="A39" s="29" t="s">
        <v>127</v>
      </c>
      <c r="B39" s="6">
        <v>0</v>
      </c>
      <c r="C39" s="6">
        <v>0</v>
      </c>
      <c r="D39" s="6">
        <f t="shared" si="10"/>
        <v>0</v>
      </c>
      <c r="E39" s="6">
        <v>0</v>
      </c>
      <c r="F39" s="6">
        <v>0</v>
      </c>
      <c r="G39" s="6">
        <f t="shared" si="11"/>
        <v>0</v>
      </c>
    </row>
    <row r="40" spans="1:7" ht="22.5" x14ac:dyDescent="0.2">
      <c r="A40" s="29" t="s">
        <v>14</v>
      </c>
      <c r="B40" s="6">
        <v>0</v>
      </c>
      <c r="C40" s="6">
        <v>0</v>
      </c>
      <c r="D40" s="6">
        <f t="shared" si="10"/>
        <v>0</v>
      </c>
      <c r="E40" s="6">
        <v>0</v>
      </c>
      <c r="F40" s="6">
        <v>0</v>
      </c>
      <c r="G40" s="6">
        <f t="shared" si="11"/>
        <v>0</v>
      </c>
    </row>
    <row r="41" spans="1:7" x14ac:dyDescent="0.2">
      <c r="A41" s="13" t="s">
        <v>50</v>
      </c>
      <c r="B41" s="21">
        <f t="shared" ref="B41:G41" si="12">SUM(B34:B40)</f>
        <v>15235707.27</v>
      </c>
      <c r="C41" s="21">
        <f t="shared" si="12"/>
        <v>1385698.87</v>
      </c>
      <c r="D41" s="21">
        <f t="shared" si="12"/>
        <v>16621406.140000001</v>
      </c>
      <c r="E41" s="21">
        <f t="shared" si="12"/>
        <v>15860259.27</v>
      </c>
      <c r="F41" s="21">
        <f t="shared" si="12"/>
        <v>15860259.27</v>
      </c>
      <c r="G41" s="21">
        <f t="shared" si="12"/>
        <v>761146.87000000104</v>
      </c>
    </row>
    <row r="43" spans="1:7" x14ac:dyDescent="0.2">
      <c r="A43" s="1" t="s">
        <v>120</v>
      </c>
    </row>
  </sheetData>
  <sheetProtection formatCells="0" formatColumns="0" formatRows="0" insertRows="0" deleteRows="0" autoFilter="0"/>
  <mergeCells count="10">
    <mergeCell ref="B2:F2"/>
    <mergeCell ref="G2:G3"/>
    <mergeCell ref="A1:G1"/>
    <mergeCell ref="A19:G19"/>
    <mergeCell ref="B31:F31"/>
    <mergeCell ref="G31:G32"/>
    <mergeCell ref="B20:F20"/>
    <mergeCell ref="G20:G21"/>
    <mergeCell ref="A30:G30"/>
    <mergeCell ref="A31:A33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showGridLines="0" tabSelected="1" workbookViewId="0">
      <selection activeCell="A11" sqref="A11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9" t="s">
        <v>142</v>
      </c>
      <c r="B1" s="37"/>
      <c r="C1" s="37"/>
      <c r="D1" s="37"/>
      <c r="E1" s="37"/>
      <c r="F1" s="37"/>
      <c r="G1" s="38"/>
    </row>
    <row r="2" spans="1:7" x14ac:dyDescent="0.2">
      <c r="A2" s="33"/>
      <c r="B2" s="39" t="s">
        <v>57</v>
      </c>
      <c r="C2" s="37"/>
      <c r="D2" s="37"/>
      <c r="E2" s="37"/>
      <c r="F2" s="38"/>
      <c r="G2" s="40" t="s">
        <v>56</v>
      </c>
    </row>
    <row r="3" spans="1:7" ht="24.95" customHeight="1" x14ac:dyDescent="0.2">
      <c r="A3" s="32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41"/>
    </row>
    <row r="4" spans="1:7" x14ac:dyDescent="0.2">
      <c r="A4" s="34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35"/>
      <c r="B5" s="36"/>
      <c r="C5" s="36"/>
      <c r="D5" s="36"/>
      <c r="E5" s="36"/>
      <c r="F5" s="36"/>
      <c r="G5" s="36"/>
    </row>
    <row r="6" spans="1:7" x14ac:dyDescent="0.2">
      <c r="A6" s="10" t="s">
        <v>15</v>
      </c>
      <c r="B6" s="16">
        <f t="shared" ref="B6:G6" si="0">SUM(B7:B14)</f>
        <v>7486932.1699999999</v>
      </c>
      <c r="C6" s="16">
        <f t="shared" si="0"/>
        <v>760681.87</v>
      </c>
      <c r="D6" s="16">
        <f t="shared" si="0"/>
        <v>8247614.0399999991</v>
      </c>
      <c r="E6" s="16">
        <f t="shared" si="0"/>
        <v>8211397.6400000006</v>
      </c>
      <c r="F6" s="16">
        <f t="shared" si="0"/>
        <v>8211397.6399999997</v>
      </c>
      <c r="G6" s="16">
        <f t="shared" si="0"/>
        <v>36216.399999998976</v>
      </c>
    </row>
    <row r="7" spans="1:7" x14ac:dyDescent="0.2">
      <c r="A7" s="30" t="s">
        <v>40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30" t="s">
        <v>16</v>
      </c>
      <c r="B8" s="6">
        <v>0</v>
      </c>
      <c r="C8" s="6">
        <v>0</v>
      </c>
      <c r="D8" s="6">
        <f t="shared" ref="D8:D14" si="1">B8+C8</f>
        <v>0</v>
      </c>
      <c r="E8" s="6">
        <v>0</v>
      </c>
      <c r="F8" s="6">
        <v>0</v>
      </c>
      <c r="G8" s="6">
        <f t="shared" ref="G8:G14" si="2">D8-E8</f>
        <v>0</v>
      </c>
    </row>
    <row r="9" spans="1:7" x14ac:dyDescent="0.2">
      <c r="A9" s="45" t="s">
        <v>143</v>
      </c>
      <c r="B9" s="6">
        <v>2299196.4</v>
      </c>
      <c r="C9" s="6">
        <v>795644.87</v>
      </c>
      <c r="D9" s="6">
        <f t="shared" si="1"/>
        <v>3094841.27</v>
      </c>
      <c r="E9" s="6">
        <v>3092251.74</v>
      </c>
      <c r="F9" s="6">
        <v>3092251.75</v>
      </c>
      <c r="G9" s="6">
        <f t="shared" si="2"/>
        <v>2589.5299999997951</v>
      </c>
    </row>
    <row r="10" spans="1:7" x14ac:dyDescent="0.2">
      <c r="A10" s="30" t="s">
        <v>3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22</v>
      </c>
      <c r="B11" s="6">
        <v>5187735.7699999996</v>
      </c>
      <c r="C11" s="6">
        <v>-34963</v>
      </c>
      <c r="D11" s="6">
        <f t="shared" si="1"/>
        <v>5152772.7699999996</v>
      </c>
      <c r="E11" s="6">
        <v>5119145.9000000004</v>
      </c>
      <c r="F11" s="6">
        <v>5119145.8899999997</v>
      </c>
      <c r="G11" s="6">
        <f t="shared" si="2"/>
        <v>33626.86999999918</v>
      </c>
    </row>
    <row r="12" spans="1:7" x14ac:dyDescent="0.2">
      <c r="A12" s="30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41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30" t="s">
        <v>18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10" t="s">
        <v>19</v>
      </c>
      <c r="B15" s="16">
        <f t="shared" ref="B15:G15" si="3">SUM(B16:B22)</f>
        <v>7748775.0999999996</v>
      </c>
      <c r="C15" s="16">
        <f t="shared" si="3"/>
        <v>625017</v>
      </c>
      <c r="D15" s="16">
        <f t="shared" si="3"/>
        <v>8373792.0999999996</v>
      </c>
      <c r="E15" s="16">
        <f t="shared" si="3"/>
        <v>7648861.6299999999</v>
      </c>
      <c r="F15" s="16">
        <f t="shared" si="3"/>
        <v>7648861.6299999999</v>
      </c>
      <c r="G15" s="16">
        <f t="shared" si="3"/>
        <v>724930.46999999974</v>
      </c>
    </row>
    <row r="16" spans="1:7" x14ac:dyDescent="0.2">
      <c r="A16" s="30" t="s">
        <v>42</v>
      </c>
      <c r="B16" s="6">
        <v>0</v>
      </c>
      <c r="C16" s="6">
        <v>0</v>
      </c>
      <c r="D16" s="6">
        <f>B16+C16</f>
        <v>0</v>
      </c>
      <c r="E16" s="6">
        <v>0</v>
      </c>
      <c r="F16" s="6">
        <v>0</v>
      </c>
      <c r="G16" s="6">
        <f t="shared" ref="G16:G22" si="4">D16-E16</f>
        <v>0</v>
      </c>
    </row>
    <row r="17" spans="1:7" x14ac:dyDescent="0.2">
      <c r="A17" s="30" t="s">
        <v>27</v>
      </c>
      <c r="B17" s="6">
        <v>467321.4</v>
      </c>
      <c r="C17" s="6">
        <v>-6685</v>
      </c>
      <c r="D17" s="6">
        <f t="shared" ref="D17:D22" si="5">B17+C17</f>
        <v>460636.4</v>
      </c>
      <c r="E17" s="6">
        <v>459908.29</v>
      </c>
      <c r="F17" s="6">
        <v>459908.29</v>
      </c>
      <c r="G17" s="6">
        <f t="shared" si="4"/>
        <v>728.11000000004424</v>
      </c>
    </row>
    <row r="18" spans="1:7" x14ac:dyDescent="0.2">
      <c r="A18" s="30" t="s">
        <v>20</v>
      </c>
      <c r="B18" s="6">
        <v>1389521.35</v>
      </c>
      <c r="C18" s="6">
        <v>57437</v>
      </c>
      <c r="D18" s="6">
        <f t="shared" si="5"/>
        <v>1446958.35</v>
      </c>
      <c r="E18" s="6">
        <v>1446947.3</v>
      </c>
      <c r="F18" s="6">
        <v>1446947.3</v>
      </c>
      <c r="G18" s="6">
        <f t="shared" si="4"/>
        <v>11.050000000046566</v>
      </c>
    </row>
    <row r="19" spans="1:7" x14ac:dyDescent="0.2">
      <c r="A19" s="30" t="s">
        <v>43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44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45</v>
      </c>
      <c r="B21" s="6">
        <v>5891932.3499999996</v>
      </c>
      <c r="C21" s="6">
        <v>574265</v>
      </c>
      <c r="D21" s="6">
        <f t="shared" si="5"/>
        <v>6466197.3499999996</v>
      </c>
      <c r="E21" s="6">
        <v>5742006.04</v>
      </c>
      <c r="F21" s="6">
        <v>5742006.04</v>
      </c>
      <c r="G21" s="6">
        <f t="shared" si="4"/>
        <v>724191.30999999959</v>
      </c>
    </row>
    <row r="22" spans="1:7" x14ac:dyDescent="0.2">
      <c r="A22" s="30" t="s">
        <v>4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10" t="s">
        <v>46</v>
      </c>
      <c r="B23" s="16">
        <f t="shared" ref="B23:G23" si="6">SUM(B24:B32)</f>
        <v>0</v>
      </c>
      <c r="C23" s="16">
        <f t="shared" si="6"/>
        <v>0</v>
      </c>
      <c r="D23" s="16">
        <f t="shared" si="6"/>
        <v>0</v>
      </c>
      <c r="E23" s="16">
        <f t="shared" si="6"/>
        <v>0</v>
      </c>
      <c r="F23" s="16">
        <f t="shared" si="6"/>
        <v>0</v>
      </c>
      <c r="G23" s="16">
        <f t="shared" si="6"/>
        <v>0</v>
      </c>
    </row>
    <row r="24" spans="1:7" x14ac:dyDescent="0.2">
      <c r="A24" s="30" t="s">
        <v>28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 t="shared" ref="G24:G32" si="7">D24-E24</f>
        <v>0</v>
      </c>
    </row>
    <row r="25" spans="1:7" x14ac:dyDescent="0.2">
      <c r="A25" s="30" t="s">
        <v>23</v>
      </c>
      <c r="B25" s="6">
        <v>0</v>
      </c>
      <c r="C25" s="6">
        <v>0</v>
      </c>
      <c r="D25" s="6">
        <f t="shared" ref="D25:D32" si="8">B25+C25</f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29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47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21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5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6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48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30" t="s">
        <v>30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10" t="s">
        <v>31</v>
      </c>
      <c r="B33" s="16">
        <f t="shared" ref="B33:G33" si="9">SUM(B34:B37)</f>
        <v>0</v>
      </c>
      <c r="C33" s="16">
        <f t="shared" si="9"/>
        <v>0</v>
      </c>
      <c r="D33" s="16">
        <f t="shared" si="9"/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</row>
    <row r="34" spans="1:7" x14ac:dyDescent="0.2">
      <c r="A34" s="30" t="s">
        <v>49</v>
      </c>
      <c r="B34" s="6">
        <v>0</v>
      </c>
      <c r="C34" s="6">
        <v>0</v>
      </c>
      <c r="D34" s="6">
        <f>B34+C34</f>
        <v>0</v>
      </c>
      <c r="E34" s="6">
        <v>0</v>
      </c>
      <c r="F34" s="6">
        <v>0</v>
      </c>
      <c r="G34" s="6">
        <f t="shared" ref="G34:G37" si="10">D34-E34</f>
        <v>0</v>
      </c>
    </row>
    <row r="35" spans="1:7" ht="11.25" customHeight="1" x14ac:dyDescent="0.2">
      <c r="A35" s="30" t="s">
        <v>24</v>
      </c>
      <c r="B35" s="6">
        <v>0</v>
      </c>
      <c r="C35" s="6">
        <v>0</v>
      </c>
      <c r="D35" s="6">
        <f t="shared" ref="D35:D37" si="11">B35+C35</f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32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30" t="s">
        <v>7</v>
      </c>
      <c r="B37" s="6">
        <v>0</v>
      </c>
      <c r="C37" s="6">
        <v>0</v>
      </c>
      <c r="D37" s="6">
        <f t="shared" si="11"/>
        <v>0</v>
      </c>
      <c r="E37" s="6">
        <v>0</v>
      </c>
      <c r="F37" s="6">
        <v>0</v>
      </c>
      <c r="G37" s="6">
        <f t="shared" si="10"/>
        <v>0</v>
      </c>
    </row>
    <row r="38" spans="1:7" x14ac:dyDescent="0.2">
      <c r="A38" s="13" t="s">
        <v>50</v>
      </c>
      <c r="B38" s="21">
        <f t="shared" ref="B38:G38" si="12">SUM(B33+B23+B15+B6)</f>
        <v>15235707.27</v>
      </c>
      <c r="C38" s="21">
        <f t="shared" si="12"/>
        <v>1385698.87</v>
      </c>
      <c r="D38" s="21">
        <f t="shared" si="12"/>
        <v>16621406.139999999</v>
      </c>
      <c r="E38" s="21">
        <f t="shared" si="12"/>
        <v>15860259.27</v>
      </c>
      <c r="F38" s="21">
        <f t="shared" si="12"/>
        <v>15860259.27</v>
      </c>
      <c r="G38" s="21">
        <f t="shared" si="12"/>
        <v>761146.86999999871</v>
      </c>
    </row>
    <row r="39" spans="1:7" x14ac:dyDescent="0.2">
      <c r="A39" s="9"/>
      <c r="B39" s="9"/>
      <c r="C39" s="9"/>
      <c r="D39" s="9"/>
      <c r="E39" s="9"/>
      <c r="F39" s="9"/>
      <c r="G39" s="9"/>
    </row>
    <row r="40" spans="1:7" x14ac:dyDescent="0.2">
      <c r="A40" s="9" t="s">
        <v>120</v>
      </c>
      <c r="B40" s="9"/>
      <c r="C40" s="9"/>
      <c r="D40" s="9"/>
      <c r="E40" s="9"/>
      <c r="F40" s="9"/>
      <c r="G40" s="9"/>
    </row>
    <row r="41" spans="1:7" x14ac:dyDescent="0.2">
      <c r="A41" s="9"/>
      <c r="B41" s="9"/>
      <c r="C41" s="9"/>
      <c r="D41" s="9"/>
      <c r="E41" s="9"/>
      <c r="F41" s="9"/>
      <c r="G41" s="9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2024-02-13T17:48:57Z</cp:lastPrinted>
  <dcterms:created xsi:type="dcterms:W3CDTF">2014-02-10T03:37:14Z</dcterms:created>
  <dcterms:modified xsi:type="dcterms:W3CDTF">2024-02-14T17:10:52Z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