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\Desktop\Respaldo\Documentos\SIRET\2DO TRIMESTRE 2025\"/>
    </mc:Choice>
  </mc:AlternateContent>
  <xr:revisionPtr revIDLastSave="0" documentId="13_ncr:1_{7B17987A-E69C-4FFB-B680-EF9E888F34EE}" xr6:coauthVersionLast="47" xr6:coauthVersionMax="47" xr10:uidLastSave="{00000000-0000-0000-0000-000000000000}"/>
  <bookViews>
    <workbookView xWindow="2868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E9" i="2"/>
  <c r="E7" i="22"/>
  <c r="F7" i="22"/>
  <c r="C9" i="10" l="1"/>
  <c r="E68" i="2"/>
  <c r="E79" i="2" s="1"/>
  <c r="C17" i="2"/>
  <c r="C9" i="2"/>
  <c r="B17" i="2"/>
  <c r="B9" i="2"/>
  <c r="B47" i="2" s="1"/>
  <c r="B62" i="2" s="1"/>
  <c r="D10" i="10" l="1"/>
  <c r="G25" i="9"/>
  <c r="G22" i="9"/>
  <c r="G21" i="9"/>
  <c r="G16" i="9"/>
  <c r="G15" i="9"/>
  <c r="G13" i="9"/>
  <c r="D19" i="9"/>
  <c r="D13" i="9"/>
  <c r="F9" i="8"/>
  <c r="E9" i="8"/>
  <c r="C9" i="8"/>
  <c r="B9" i="8"/>
  <c r="D9" i="8"/>
  <c r="G18" i="8"/>
  <c r="G11" i="8"/>
  <c r="G12" i="8"/>
  <c r="G13" i="8"/>
  <c r="G14" i="8"/>
  <c r="G15" i="8"/>
  <c r="G16" i="8"/>
  <c r="G17" i="8"/>
  <c r="G10" i="8"/>
  <c r="D18" i="8"/>
  <c r="D11" i="8"/>
  <c r="D12" i="8"/>
  <c r="D13" i="8"/>
  <c r="D14" i="8"/>
  <c r="D15" i="8"/>
  <c r="D16" i="8"/>
  <c r="D17" i="8"/>
  <c r="D10" i="8"/>
  <c r="F18" i="7"/>
  <c r="D38" i="7"/>
  <c r="G34" i="6"/>
  <c r="F6" i="2"/>
  <c r="E6" i="2"/>
  <c r="C47" i="2"/>
  <c r="A2" i="25"/>
  <c r="G18" i="22"/>
  <c r="F18" i="22"/>
  <c r="E18" i="22"/>
  <c r="E29" i="22" s="1"/>
  <c r="D18" i="22"/>
  <c r="C18" i="22"/>
  <c r="B18" i="22"/>
  <c r="G7" i="22"/>
  <c r="D7" i="22"/>
  <c r="C7" i="22"/>
  <c r="C29" i="22" s="1"/>
  <c r="B7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22" l="1"/>
  <c r="E30" i="20"/>
  <c r="G9" i="8"/>
  <c r="F30" i="20"/>
  <c r="B31" i="16"/>
  <c r="B29" i="22"/>
  <c r="D29" i="22"/>
  <c r="F29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0" i="8"/>
  <c r="D20" i="8"/>
  <c r="E20" i="8"/>
  <c r="F20" i="8"/>
  <c r="G20" i="8"/>
  <c r="B20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E59" i="2"/>
  <c r="C60" i="2"/>
  <c r="B60" i="2"/>
  <c r="C41" i="2"/>
  <c r="B41" i="2"/>
  <c r="C38" i="2"/>
  <c r="G9" i="9" l="1"/>
  <c r="G10" i="7"/>
  <c r="F30" i="8"/>
  <c r="E30" i="8"/>
  <c r="G28" i="7"/>
  <c r="F81" i="2"/>
  <c r="E81" i="2"/>
  <c r="K20" i="4"/>
  <c r="E20" i="4"/>
  <c r="I20" i="4"/>
  <c r="C43" i="9"/>
  <c r="C77" i="9" s="1"/>
  <c r="B43" i="9"/>
  <c r="D9" i="9"/>
  <c r="E9" i="9"/>
  <c r="B9" i="9"/>
  <c r="D43" i="9"/>
  <c r="E43" i="9"/>
  <c r="G43" i="9"/>
  <c r="B30" i="8"/>
  <c r="D30" i="8"/>
  <c r="C30" i="8"/>
  <c r="G30" i="8"/>
  <c r="G123" i="7"/>
  <c r="B84" i="7"/>
  <c r="C84" i="7"/>
  <c r="C159" i="7" s="1"/>
  <c r="G18" i="7"/>
  <c r="G38" i="7"/>
  <c r="G9" i="7" s="1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62" i="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<sst xmlns="http://schemas.openxmlformats.org/spreadsheetml/2006/main" count="1024" uniqueCount="610">
  <si>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</si>
  <si>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</si>
  <si>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</si>
  <si>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</si>
  <si>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</si>
  <si>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</si>
  <si>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</si>
  <si>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</si>
  <si>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</si>
  <si>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</si>
  <si>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</si>
  <si>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</si>
  <si>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</si>
  <si>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</si>
  <si>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</si>
  <si>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</si>
  <si>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</si>
  <si>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</si>
  <si>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</si>
  <si>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</si>
  <si>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</si>
  <si>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</si>
  <si>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</si>
  <si>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</si>
  <si>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</si>
  <si>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</si>
  <si>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</si>
  <si>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</si>
  <si>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</si>
  <si>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</si>
  <si>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</si>
  <si>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</si>
  <si>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</si>
  <si>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</si>
  <si>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</si>
  <si>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</si>
  <si>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</si>
  <si>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</si>
  <si>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</si>
  <si>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</si>
  <si>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</si>
  <si>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</si>
  <si>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</si>
  <si>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</si>
  <si>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</si>
  <si>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</si>
  <si>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</si>
  <si>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</si>
  <si>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</si>
  <si>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</si>
  <si>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</si>
  <si>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</si>
  <si>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</si>
  <si>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</si>
  <si>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</si>
  <si>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</si>
  <si>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</si>
  <si>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</si>
  <si>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</si>
  <si>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</si>
  <si>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</si>
  <si>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</si>
  <si>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</si>
  <si>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</si>
  <si>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</si>
  <si>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</si>
  <si>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</si>
  <si>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</si>
  <si>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</si>
  <si>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</si>
  <si>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</si>
  <si>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</si>
  <si>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</si>
  <si>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</si>
  <si>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</si>
  <si>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</si>
  <si>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</si>
  <si>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</si>
  <si>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</si>
  <si>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</si>
  <si>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</si>
  <si>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</si>
  <si>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</si>
  <si>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</si>
  <si>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</si>
  <si>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</si>
  <si>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</si>
  <si>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</si>
  <si>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</si>
  <si>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</si>
  <si>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</si>
  <si>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</si>
  <si>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</si>
  <si>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</si>
  <si>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</si>
  <si>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</si>
  <si>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</si>
  <si>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</si>
  <si>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</si>
  <si>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</si>
  <si>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</si>
  <si>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</si>
  <si>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</si>
  <si>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</si>
  <si>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</si>
  <si>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</si>
  <si>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</si>
  <si>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</si>
  <si>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</si>
  <si>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</si>
  <si>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</si>
  <si>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</si>
  <si>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</si>
  <si>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</si>
  <si>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</si>
  <si>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</si>
  <si>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</si>
  <si>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</si>
  <si>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</si>
  <si>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</si>
  <si>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</si>
  <si>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</si>
  <si>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</si>
  <si>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</si>
  <si>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</si>
  <si>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</si>
  <si>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</si>
  <si>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</si>
  <si>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</si>
  <si>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</si>
  <si>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</si>
  <si>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</si>
  <si>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</si>
  <si>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</si>
  <si>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</si>
  <si>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</si>
  <si>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</si>
  <si>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</si>
  <si>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</si>
  <si>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</si>
  <si>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</si>
  <si>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</si>
  <si>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</si>
  <si>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</si>
  <si>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</si>
  <si>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</si>
  <si>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</si>
  <si>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</si>
  <si>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</si>
  <si>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</si>
  <si>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</si>
  <si>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</si>
  <si>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</si>
  <si>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</si>
  <si>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</si>
  <si>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</si>
  <si>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</si>
  <si>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</si>
  <si>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</si>
  <si>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</si>
  <si>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</si>
  <si>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</si>
  <si>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</si>
  <si>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</si>
  <si>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</si>
  <si>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</si>
  <si>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</si>
  <si>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</si>
  <si>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</si>
  <si>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</si>
  <si>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</si>
  <si>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</si>
  <si>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</si>
  <si>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</si>
  <si>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</si>
  <si>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</si>
  <si>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</si>
  <si>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</si>
  <si>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</si>
  <si>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</si>
  <si>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</si>
  <si>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</si>
  <si>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</si>
  <si>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</si>
  <si>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</si>
  <si>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</si>
  <si>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</si>
  <si>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</si>
  <si>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</si>
  <si>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</si>
  <si>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</si>
  <si>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</si>
  <si>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</si>
  <si>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</si>
  <si>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</si>
  <si>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</si>
  <si>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</si>
  <si>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</si>
  <si>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</si>
  <si>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</si>
  <si>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</si>
  <si>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</si>
  <si>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</si>
  <si>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</si>
  <si>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</si>
  <si>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</si>
  <si>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</si>
  <si>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</si>
  <si>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</si>
  <si>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</si>
  <si>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</si>
  <si>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</si>
  <si>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</si>
  <si>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</si>
  <si>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</si>
  <si>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</si>
  <si>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</si>
  <si>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</si>
  <si>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</si>
  <si>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</si>
  <si>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</si>
  <si>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</si>
  <si>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</si>
  <si>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</si>
  <si>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</si>
  <si>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</si>
  <si>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</si>
  <si>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</si>
  <si>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</si>
  <si>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</si>
  <si>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</si>
  <si>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</si>
  <si>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</si>
  <si>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</si>
  <si>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</si>
  <si>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</si>
  <si>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</si>
  <si>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</si>
  <si>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</si>
  <si>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</si>
  <si>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</si>
  <si>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</si>
  <si>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</si>
  <si>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</si>
  <si>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</si>
  <si>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</si>
  <si>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</si>
  <si>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</si>
  <si>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</si>
  <si>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</si>
  <si>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</si>
  <si>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</si>
  <si>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</si>
  <si>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</si>
  <si>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</si>
  <si>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</si>
  <si>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</si>
  <si>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</si>
  <si>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</si>
  <si>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</si>
  <si>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</si>
  <si>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</si>
  <si>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</si>
  <si>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</si>
  <si>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</si>
  <si>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</si>
  <si>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</si>
  <si>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</si>
  <si>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</si>
  <si>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</si>
  <si>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</si>
  <si>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</si>
  <si>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</si>
  <si>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</si>
  <si>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</si>
  <si>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</si>
  <si>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</si>
  <si>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</si>
  <si>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</si>
  <si>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</si>
  <si>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</si>
  <si>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</si>
  <si>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</si>
  <si>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</si>
  <si>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</si>
  <si>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</si>
  <si>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</si>
  <si>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</si>
  <si>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</si>
  <si>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</si>
  <si>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</si>
  <si>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</si>
  <si>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</si>
  <si>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</si>
  <si>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</si>
  <si>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</si>
  <si>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</si>
  <si>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</si>
  <si>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</si>
  <si>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</si>
  <si>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</si>
  <si>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</si>
  <si>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</si>
  <si>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</si>
  <si>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</si>
  <si>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</si>
  <si>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</si>
  <si>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</si>
  <si>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</si>
  <si>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</si>
  <si>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</si>
  <si>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</si>
  <si>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</si>
  <si>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</si>
  <si>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</si>
  <si>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</si>
  <si>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</si>
  <si>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</si>
  <si>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</si>
  <si>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</si>
  <si>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</si>
  <si>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</si>
  <si>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</si>
  <si>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</si>
  <si>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</si>
  <si>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</si>
  <si>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</si>
  <si>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</si>
  <si>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</si>
  <si>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</si>
  <si>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</si>
  <si>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</si>
  <si>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</si>
  <si>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</si>
  <si>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</si>
  <si>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</si>
  <si>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</si>
  <si>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</si>
  <si>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</si>
  <si>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</si>
  <si>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</si>
  <si>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</si>
  <si>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</si>
  <si>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</si>
  <si>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</si>
  <si>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</si>
  <si>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</si>
  <si>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</si>
  <si>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</si>
  <si>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</si>
  <si>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</si>
  <si>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</si>
  <si>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</si>
  <si>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</si>
  <si>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</si>
  <si>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</si>
  <si>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</si>
  <si>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</si>
  <si>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</si>
  <si>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</si>
  <si>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</si>
  <si>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</si>
  <si>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</si>
  <si>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</si>
  <si>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</si>
  <si>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</si>
  <si>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</si>
  <si>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</si>
  <si>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</si>
  <si>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</si>
  <si>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</si>
  <si>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</si>
  <si>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</si>
  <si>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</si>
  <si>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</si>
  <si>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</si>
  <si>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</si>
  <si>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</si>
  <si>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</si>
  <si>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</si>
  <si>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</si>
  <si>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</si>
  <si>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</si>
  <si>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</si>
  <si>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</si>
  <si>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</si>
  <si>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</si>
  <si>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</si>
  <si>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</si>
  <si>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</si>
  <si>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</si>
  <si>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</si>
  <si>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</si>
  <si>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</si>
  <si>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</si>
  <si>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</si>
  <si>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</si>
  <si>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</si>
  <si>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</si>
  <si>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</si>
  <si>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</si>
  <si>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</si>
  <si>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</si>
  <si>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</si>
  <si>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</si>
  <si>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</si>
  <si>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</si>
  <si>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</si>
  <si>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</si>
  <si>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</si>
  <si>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</si>
  <si>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</si>
  <si>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</si>
  <si>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</si>
  <si>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</si>
  <si>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</si>
  <si>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</si>
  <si>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</si>
  <si>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</si>
  <si>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</si>
  <si>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</si>
  <si>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</si>
  <si>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</si>
  <si>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</si>
  <si>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</si>
  <si>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</si>
  <si>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</si>
  <si>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</si>
  <si>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</si>
  <si>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</si>
  <si>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</si>
  <si>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</si>
  <si>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</si>
  <si>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</si>
  <si>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</si>
  <si>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</si>
  <si>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</si>
  <si>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</si>
  <si>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</si>
  <si>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</si>
  <si>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</si>
  <si>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</si>
  <si>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</si>
  <si>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</si>
  <si>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</si>
  <si>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</si>
  <si>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</si>
  <si>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</si>
  <si>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</si>
  <si>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</si>
  <si>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</si>
  <si>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</si>
  <si>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</si>
  <si>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</si>
  <si>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</si>
  <si>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</si>
  <si>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</si>
  <si>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</si>
  <si>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</si>
  <si>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</si>
  <si>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</si>
  <si>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</si>
  <si>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</si>
  <si>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</si>
  <si>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</si>
  <si>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</si>
  <si>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</si>
  <si>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</si>
  <si>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</si>
  <si>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</si>
  <si>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</si>
  <si>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</si>
  <si>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</si>
  <si>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</si>
  <si>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</si>
  <si>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</si>
  <si>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</si>
  <si>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</si>
  <si>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</si>
  <si>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</si>
  <si>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</si>
  <si>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</si>
  <si>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</si>
  <si>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</si>
  <si>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</si>
  <si>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</si>
  <si>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</si>
  <si>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</si>
  <si>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</si>
  <si>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</si>
  <si>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</si>
  <si>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</si>
  <si>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</si>
  <si>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</si>
  <si>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</si>
  <si>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</si>
  <si>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</si>
  <si>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</si>
  <si>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</si>
  <si>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</si>
  <si>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</si>
  <si>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</si>
  <si>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</si>
  <si>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</si>
  <si>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</si>
  <si>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</si>
  <si>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</si>
  <si>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</si>
  <si>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</si>
  <si>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</si>
  <si>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</si>
  <si>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</si>
  <si>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</si>
  <si>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</si>
  <si>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</si>
  <si>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</si>
  <si>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</si>
  <si>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</si>
  <si>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</si>
  <si>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</si>
  <si>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</si>
  <si>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</si>
  <si>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</si>
  <si>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</si>
  <si>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</si>
  <si>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</si>
  <si>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</si>
  <si>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</si>
  <si>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</si>
  <si>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</si>
  <si>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</si>
  <si>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</si>
  <si>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</si>
  <si>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</si>
  <si>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</si>
  <si>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</si>
  <si>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</si>
  <si>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</si>
  <si>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</si>
  <si>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</si>
  <si>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</si>
  <si>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</si>
  <si>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</si>
  <si>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</si>
  <si>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</si>
  <si>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</si>
  <si>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</si>
  <si>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</si>
  <si>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</si>
  <si>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</si>
  <si>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</si>
  <si>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</si>
  <si>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</si>
  <si>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</si>
  <si>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</si>
  <si>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</si>
  <si>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</si>
  <si>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</si>
  <si>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</si>
  <si>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</si>
  <si>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</si>
  <si>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</si>
  <si>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</si>
  <si>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</si>
  <si>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</si>
  <si>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</si>
  <si>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</si>
  <si>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</si>
  <si>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</si>
  <si>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</si>
  <si>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</si>
  <si>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</si>
  <si>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</si>
  <si>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</si>
  <si>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</si>
  <si>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</si>
  <si>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</si>
  <si>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</si>
  <si>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</si>
  <si>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</si>
  <si>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</si>
  <si>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</si>
  <si>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</si>
  <si>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</si>
  <si>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</si>
  <si>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</si>
  <si>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</si>
  <si>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</si>
  <si>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</si>
  <si>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</si>
  <si>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</si>
  <si>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</si>
  <si>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</si>
  <si>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</si>
  <si>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</si>
  <si>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</si>
  <si>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</si>
  <si>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</si>
  <si>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</si>
  <si>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San José Iturbide, Gto.</t>
  </si>
  <si>
    <t>H. Dependencia o Unidad Administrativa 8</t>
  </si>
  <si>
    <t>I. Dependencia o Unidad Administrativa 9</t>
  </si>
  <si>
    <t>Año en Cuestión
(de iniciativa de Ley) © 2024</t>
  </si>
  <si>
    <t>Año 1 2025</t>
  </si>
  <si>
    <t>Año del Ejercicio Vigente 2025</t>
  </si>
  <si>
    <t>Año 1 2024</t>
  </si>
  <si>
    <t xml:space="preserve">Al 31 de Diciembre de 2024 y al 30 de Junio de 2025 </t>
  </si>
  <si>
    <t>Del 1 de Enero al 30 de Junio de 2025 (b)</t>
  </si>
  <si>
    <t>Año 2 ¹ (c)</t>
  </si>
  <si>
    <t>Año 1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</si>
</sst>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326328FB-2E7E-408F-987A-CB5D2420CE95}"/>
    <cellStyle name="Millares 3" xfId="8" xr:uid="{E7263535-CB8D-46DF-AE12-AD64B60C04C4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162E680F-B874-42DC-A1EA-1F3FD2AF729B}"/>
    <cellStyle name="Normal 3" xfId="6" xr:uid="{EBDA0577-4AF9-4CD0-9850-C2829B2BC776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2" zoomScale="75" zoomScaleNormal="75" workbookViewId="0">
      <selection activeCell="H20" sqref="H20"/>
    </sheetView>
  </sheetViews>
  <sheetFormatPr baseColWidth="10" defaultColWidth="11" defaultRowHeight="14.4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>
      <c r="A1" s="165" t="s">
        <v>0</v>
      </c>
      <c r="B1" s="166"/>
      <c r="C1" s="166"/>
      <c r="D1" s="166"/>
      <c r="E1" s="166"/>
      <c r="F1" s="167"/>
    </row>
    <row r="2" spans="1:6" ht="15" customHeight="1">
      <c r="A2" s="168" t="s">
        <v>599</v>
      </c>
      <c r="B2" s="169"/>
      <c r="C2" s="169"/>
      <c r="D2" s="169"/>
      <c r="E2" s="169"/>
      <c r="F2" s="170"/>
    </row>
    <row r="3" spans="1:6" ht="15" customHeight="1">
      <c r="A3" s="113" t="s">
        <v>1</v>
      </c>
      <c r="B3" s="114"/>
      <c r="C3" s="114"/>
      <c r="D3" s="114"/>
      <c r="E3" s="114"/>
      <c r="F3" s="115"/>
    </row>
    <row r="4" spans="1:6" ht="12.9" customHeight="1">
      <c r="A4" s="113" t="s">
        <v>606</v>
      </c>
      <c r="B4" s="114"/>
      <c r="C4" s="114"/>
      <c r="D4" s="114"/>
      <c r="E4" s="114"/>
      <c r="F4" s="115"/>
    </row>
    <row r="5" spans="1:6" ht="12.9" customHeight="1">
      <c r="A5" s="116" t="s">
        <v>2</v>
      </c>
      <c r="B5" s="117"/>
      <c r="C5" s="117"/>
      <c r="D5" s="117"/>
      <c r="E5" s="117"/>
      <c r="F5" s="118"/>
    </row>
    <row r="6" spans="1:6" ht="41.4" customHeight="1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" customHeight="1">
      <c r="A7" s="43" t="s">
        <v>7</v>
      </c>
      <c r="B7" s="44"/>
      <c r="C7" s="44"/>
      <c r="D7" s="43" t="s">
        <v>8</v>
      </c>
      <c r="E7" s="44"/>
      <c r="F7" s="44"/>
    </row>
    <row r="8" spans="1:6">
      <c r="A8" s="2" t="s">
        <v>9</v>
      </c>
      <c r="B8" s="45"/>
      <c r="C8" s="45"/>
      <c r="D8" s="2" t="s">
        <v>10</v>
      </c>
      <c r="E8" s="45"/>
      <c r="F8" s="45"/>
    </row>
    <row r="9" spans="1:6">
      <c r="A9" s="46" t="s">
        <v>11</v>
      </c>
      <c r="B9" s="47">
        <f>SUM(B10:B16)</f>
        <v>-2592403</v>
      </c>
      <c r="C9" s="47">
        <f>SUM(C10:C16)</f>
        <v>11368529</v>
      </c>
      <c r="D9" s="46" t="s">
        <v>12</v>
      </c>
      <c r="E9" s="161">
        <f>SUM(E10:E18)</f>
        <v>151887.66</v>
      </c>
      <c r="F9" s="47">
        <v>419887</v>
      </c>
    </row>
    <row r="10" spans="1:6">
      <c r="A10" s="48" t="s">
        <v>13</v>
      </c>
      <c r="B10" s="47">
        <v>0</v>
      </c>
      <c r="C10" s="47">
        <v>0</v>
      </c>
      <c r="D10" s="48" t="s">
        <v>14</v>
      </c>
      <c r="E10" s="47">
        <v>350.18</v>
      </c>
      <c r="F10" s="47">
        <v>350</v>
      </c>
    </row>
    <row r="11" spans="1:6">
      <c r="A11" s="48" t="s">
        <v>15</v>
      </c>
      <c r="B11" s="47">
        <v>-2592403</v>
      </c>
      <c r="C11" s="47">
        <v>11368529</v>
      </c>
      <c r="D11" s="48" t="s">
        <v>16</v>
      </c>
      <c r="E11" s="47">
        <v>0</v>
      </c>
      <c r="F11" s="47">
        <v>0</v>
      </c>
    </row>
    <row r="12" spans="1:6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>
      <c r="A16" s="48" t="s">
        <v>25</v>
      </c>
      <c r="B16" s="47">
        <v>0</v>
      </c>
      <c r="C16" s="47">
        <v>0</v>
      </c>
      <c r="D16" s="48" t="s">
        <v>26</v>
      </c>
      <c r="E16" s="47">
        <v>151537.48000000001</v>
      </c>
      <c r="F16" s="47">
        <v>419537</v>
      </c>
    </row>
    <row r="17" spans="1:6">
      <c r="A17" s="46" t="s">
        <v>27</v>
      </c>
      <c r="B17" s="47">
        <f>SUM(B18:B24)</f>
        <v>60478.86</v>
      </c>
      <c r="C17" s="47">
        <f>SUM(C18:C24)</f>
        <v>682.86</v>
      </c>
      <c r="D17" s="48" t="s">
        <v>28</v>
      </c>
      <c r="E17" s="47">
        <v>0</v>
      </c>
      <c r="F17" s="47">
        <v>0</v>
      </c>
    </row>
    <row r="18" spans="1:6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>
      <c r="A20" s="48" t="s">
        <v>33</v>
      </c>
      <c r="B20" s="47">
        <v>0</v>
      </c>
      <c r="C20" s="47">
        <v>0</v>
      </c>
      <c r="D20" s="48" t="s">
        <v>34</v>
      </c>
      <c r="E20" s="47">
        <v>0</v>
      </c>
      <c r="F20" s="47">
        <v>0</v>
      </c>
    </row>
    <row r="21" spans="1:6">
      <c r="A21" s="48" t="s">
        <v>35</v>
      </c>
      <c r="B21" s="47">
        <v>208</v>
      </c>
      <c r="C21" s="47">
        <v>0</v>
      </c>
      <c r="D21" s="48" t="s">
        <v>36</v>
      </c>
      <c r="E21" s="47">
        <v>0</v>
      </c>
      <c r="F21" s="47">
        <v>0</v>
      </c>
    </row>
    <row r="22" spans="1:6">
      <c r="A22" s="48" t="s">
        <v>37</v>
      </c>
      <c r="B22" s="47">
        <v>60270.86</v>
      </c>
      <c r="C22" s="47">
        <v>682.86</v>
      </c>
      <c r="D22" s="48" t="s">
        <v>38</v>
      </c>
      <c r="E22" s="47">
        <v>0</v>
      </c>
      <c r="F22" s="47">
        <v>0</v>
      </c>
    </row>
    <row r="23" spans="1:6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" customHeight="1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" customHeight="1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" customHeight="1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" customHeight="1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" customHeight="1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>
      <c r="A46" s="45"/>
      <c r="B46" s="49"/>
      <c r="C46" s="49"/>
      <c r="D46" s="45"/>
      <c r="E46" s="49"/>
      <c r="F46" s="49"/>
    </row>
    <row r="47" spans="1:6">
      <c r="A47" s="3" t="s">
        <v>85</v>
      </c>
      <c r="B47" s="4">
        <f>B9+B17+B25+B31+B37+B38+B41</f>
        <v>-2531924.14</v>
      </c>
      <c r="C47" s="4">
        <f>C9+C17+C25+C31+C37+C38+C41</f>
        <v>11369211.859999999</v>
      </c>
      <c r="D47" s="2" t="s">
        <v>86</v>
      </c>
      <c r="E47" s="4">
        <f>E9+E19+E23+E26+E27+E31+E38+E42</f>
        <v>151887.66</v>
      </c>
      <c r="F47" s="4">
        <f>F9+F19+F23+F26+F27+F31+F38+F42</f>
        <v>419887</v>
      </c>
    </row>
    <row r="48" spans="1:6">
      <c r="A48" s="45"/>
      <c r="B48" s="49"/>
      <c r="C48" s="49"/>
      <c r="D48" s="45"/>
      <c r="E48" s="49"/>
      <c r="F48" s="49"/>
    </row>
    <row r="49" spans="1:6">
      <c r="A49" s="2" t="s">
        <v>87</v>
      </c>
      <c r="B49" s="49"/>
      <c r="C49" s="49"/>
      <c r="D49" s="2" t="s">
        <v>88</v>
      </c>
      <c r="E49" s="49"/>
      <c r="F49" s="49"/>
    </row>
    <row r="50" spans="1:6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>
      <c r="A52" s="46" t="s">
        <v>93</v>
      </c>
      <c r="B52" s="47">
        <v>6345.4</v>
      </c>
      <c r="C52" s="47">
        <v>6345.4</v>
      </c>
      <c r="D52" s="46" t="s">
        <v>94</v>
      </c>
      <c r="E52" s="47">
        <v>0</v>
      </c>
      <c r="F52" s="47">
        <v>0</v>
      </c>
    </row>
    <row r="53" spans="1:6">
      <c r="A53" s="46" t="s">
        <v>95</v>
      </c>
      <c r="B53" s="47">
        <v>4223716.32</v>
      </c>
      <c r="C53" s="47">
        <v>4223716.32</v>
      </c>
      <c r="D53" s="46" t="s">
        <v>96</v>
      </c>
      <c r="E53" s="47">
        <v>0</v>
      </c>
      <c r="F53" s="47">
        <v>0</v>
      </c>
    </row>
    <row r="54" spans="1:6">
      <c r="A54" s="46" t="s">
        <v>97</v>
      </c>
      <c r="B54" s="47">
        <v>87771</v>
      </c>
      <c r="C54" s="47">
        <v>87771</v>
      </c>
      <c r="D54" s="46" t="s">
        <v>98</v>
      </c>
      <c r="E54" s="47">
        <v>0</v>
      </c>
      <c r="F54" s="47">
        <v>0</v>
      </c>
    </row>
    <row r="55" spans="1:6">
      <c r="A55" s="46" t="s">
        <v>99</v>
      </c>
      <c r="B55" s="47">
        <v>-3325752.8</v>
      </c>
      <c r="C55" s="47">
        <v>-3325752.8</v>
      </c>
      <c r="D55" s="50" t="s">
        <v>100</v>
      </c>
      <c r="E55" s="47">
        <v>0</v>
      </c>
      <c r="F55" s="47">
        <v>0</v>
      </c>
    </row>
    <row r="56" spans="1:6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>
      <c r="A59" s="45"/>
      <c r="B59" s="49"/>
      <c r="C59" s="49"/>
      <c r="D59" s="2" t="s">
        <v>105</v>
      </c>
      <c r="E59" s="4">
        <f>E47+E57</f>
        <v>151887.66</v>
      </c>
      <c r="F59" s="4">
        <f>F47+F57</f>
        <v>419887</v>
      </c>
    </row>
    <row r="60" spans="1:6">
      <c r="A60" s="3" t="s">
        <v>106</v>
      </c>
      <c r="B60" s="4">
        <f>SUM(B50:B58)</f>
        <v>992079.92000000086</v>
      </c>
      <c r="C60" s="4">
        <f>SUM(C50:C58)</f>
        <v>992079.92000000086</v>
      </c>
      <c r="D60" s="45"/>
      <c r="E60" s="49"/>
      <c r="F60" s="49"/>
    </row>
    <row r="61" spans="1:6">
      <c r="A61" s="45"/>
      <c r="B61" s="49"/>
      <c r="C61" s="49"/>
      <c r="D61" s="51" t="s">
        <v>107</v>
      </c>
      <c r="E61" s="49"/>
      <c r="F61" s="49"/>
    </row>
    <row r="62" spans="1:6">
      <c r="A62" s="3" t="s">
        <v>108</v>
      </c>
      <c r="B62" s="4">
        <f>SUM(B47+B60)</f>
        <v>-1539844.2199999993</v>
      </c>
      <c r="C62" s="4">
        <f>SUM(C47+C60)</f>
        <v>12361291.780000001</v>
      </c>
      <c r="D62" s="45"/>
      <c r="E62" s="49"/>
      <c r="F62" s="49"/>
    </row>
    <row r="63" spans="1:6">
      <c r="A63" s="45"/>
      <c r="B63" s="45"/>
      <c r="C63" s="45"/>
      <c r="D63" s="52" t="s">
        <v>109</v>
      </c>
      <c r="E63" s="47">
        <v>347046</v>
      </c>
      <c r="F63" s="47">
        <v>347046</v>
      </c>
    </row>
    <row r="64" spans="1:6">
      <c r="A64" s="45"/>
      <c r="B64" s="45"/>
      <c r="C64" s="45"/>
      <c r="D64" s="46" t="s">
        <v>110</v>
      </c>
      <c r="E64" s="47">
        <v>347046</v>
      </c>
      <c r="F64" s="47">
        <v>347046</v>
      </c>
    </row>
    <row r="65" spans="1:6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>
      <c r="A67" s="45"/>
      <c r="B67" s="45"/>
      <c r="C67" s="45"/>
      <c r="D67" s="45"/>
      <c r="E67" s="49"/>
      <c r="F67" s="49"/>
    </row>
    <row r="68" spans="1:6">
      <c r="A68" s="45"/>
      <c r="B68" s="45"/>
      <c r="C68" s="45"/>
      <c r="D68" s="52" t="s">
        <v>113</v>
      </c>
      <c r="E68" s="161">
        <f>SUM(E69:E73)</f>
        <v>-2038777.9100000001</v>
      </c>
      <c r="F68" s="47">
        <v>11594359</v>
      </c>
    </row>
    <row r="69" spans="1:6">
      <c r="A69" s="53"/>
      <c r="B69" s="45"/>
      <c r="C69" s="45"/>
      <c r="D69" s="46" t="s">
        <v>114</v>
      </c>
      <c r="E69" s="47">
        <v>-13633136.91</v>
      </c>
      <c r="F69" s="47">
        <v>8668603</v>
      </c>
    </row>
    <row r="70" spans="1:6">
      <c r="A70" s="53"/>
      <c r="B70" s="45"/>
      <c r="C70" s="45"/>
      <c r="D70" s="46" t="s">
        <v>115</v>
      </c>
      <c r="E70" s="47">
        <v>11594359</v>
      </c>
      <c r="F70" s="47">
        <v>2925756</v>
      </c>
    </row>
    <row r="71" spans="1:6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>
      <c r="A74" s="53"/>
      <c r="B74" s="45"/>
      <c r="C74" s="45"/>
      <c r="D74" s="45"/>
      <c r="E74" s="49"/>
      <c r="F74" s="49"/>
    </row>
    <row r="75" spans="1:6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>
      <c r="A78" s="53"/>
      <c r="B78" s="45"/>
      <c r="C78" s="45"/>
      <c r="D78" s="45"/>
      <c r="E78" s="49"/>
      <c r="F78" s="49"/>
    </row>
    <row r="79" spans="1:6">
      <c r="A79" s="53"/>
      <c r="B79" s="45"/>
      <c r="C79" s="45"/>
      <c r="D79" s="2" t="s">
        <v>122</v>
      </c>
      <c r="E79" s="4">
        <f>E63+E68+E75</f>
        <v>-1691731.9100000001</v>
      </c>
      <c r="F79" s="4">
        <f>F63+F68+F75</f>
        <v>11941405</v>
      </c>
    </row>
    <row r="80" spans="1:6">
      <c r="A80" s="53"/>
      <c r="B80" s="45"/>
      <c r="C80" s="45"/>
      <c r="D80" s="45"/>
      <c r="E80" s="49"/>
      <c r="F80" s="49"/>
    </row>
    <row r="81" spans="1:6">
      <c r="A81" s="53"/>
      <c r="B81" s="45"/>
      <c r="C81" s="45"/>
      <c r="D81" s="2" t="s">
        <v>123</v>
      </c>
      <c r="E81" s="4">
        <f>E59+E79</f>
        <v>-1539844.2500000002</v>
      </c>
      <c r="F81" s="4">
        <f>F59+F79</f>
        <v>12361292</v>
      </c>
    </row>
    <row r="82" spans="1:6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1:F15 B48:C51 B32:C46 B12:C16 B18:C20 B23:C30 E17:F46 B56:C61 E65:F67 E71:F78 C62 C21 E80:F81 F79 E48:F62 F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13" sqref="A13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7" t="s">
        <v>453</v>
      </c>
      <c r="B1" s="166"/>
      <c r="C1" s="166"/>
      <c r="D1" s="166"/>
      <c r="E1" s="166"/>
      <c r="F1" s="166"/>
      <c r="G1" s="167"/>
    </row>
    <row r="2" spans="1:7">
      <c r="A2" s="168" t="str">
        <f>'Formato 1'!A2</f>
        <v xml:space="preserve"> Sistema para el Desarrollo Integral de la Familia del Municipio de San José Iturbide, Gto.</v>
      </c>
      <c r="B2" s="169"/>
      <c r="C2" s="169"/>
      <c r="D2" s="169"/>
      <c r="E2" s="169"/>
      <c r="F2" s="169"/>
      <c r="G2" s="170"/>
    </row>
    <row r="3" spans="1:7">
      <c r="A3" s="186" t="s">
        <v>454</v>
      </c>
      <c r="B3" s="187"/>
      <c r="C3" s="187"/>
      <c r="D3" s="187"/>
      <c r="E3" s="187"/>
      <c r="F3" s="187"/>
      <c r="G3" s="188"/>
    </row>
    <row r="4" spans="1:7">
      <c r="A4" s="186" t="s">
        <v>2</v>
      </c>
      <c r="B4" s="187"/>
      <c r="C4" s="187"/>
      <c r="D4" s="187"/>
      <c r="E4" s="187"/>
      <c r="F4" s="187"/>
      <c r="G4" s="188"/>
    </row>
    <row r="5" spans="1:7">
      <c r="A5" s="180" t="s">
        <v>455</v>
      </c>
      <c r="B5" s="181"/>
      <c r="C5" s="181"/>
      <c r="D5" s="181"/>
      <c r="E5" s="181"/>
      <c r="F5" s="181"/>
      <c r="G5" s="182"/>
    </row>
    <row r="6" spans="1:7" ht="43.2">
      <c r="A6" s="139" t="s">
        <v>456</v>
      </c>
      <c r="B6" s="7" t="s">
        <v>602</v>
      </c>
      <c r="C6" s="33" t="s">
        <v>603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>
      <c r="A7" s="26" t="s">
        <v>463</v>
      </c>
      <c r="B7" s="119">
        <f>SUM(B8:B19)</f>
        <v>16542865.800000001</v>
      </c>
      <c r="C7" s="119">
        <f t="shared" ref="C7:G7" si="0">SUM(C8:C19)</f>
        <v>16703902.99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473</v>
      </c>
      <c r="B17" s="75">
        <v>13683865.800000001</v>
      </c>
      <c r="C17" s="75">
        <v>14231220.43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58" t="s">
        <v>474</v>
      </c>
      <c r="B18" s="75">
        <v>820000</v>
      </c>
      <c r="C18" s="75">
        <v>820000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92" t="s">
        <v>475</v>
      </c>
      <c r="B19" s="75">
        <v>2039000</v>
      </c>
      <c r="C19" s="75">
        <v>1652682.56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58" t="s">
        <v>476</v>
      </c>
      <c r="B20" s="75"/>
      <c r="C20" s="75"/>
      <c r="D20" s="75"/>
      <c r="E20" s="75"/>
      <c r="F20" s="75"/>
      <c r="G20" s="75"/>
    </row>
    <row r="21" spans="1:7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7" t="s">
        <v>476</v>
      </c>
      <c r="B27" s="76"/>
      <c r="C27" s="76"/>
      <c r="D27" s="76"/>
      <c r="E27" s="76"/>
      <c r="F27" s="76"/>
      <c r="G27" s="76"/>
    </row>
    <row r="28" spans="1:7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>
      <c r="A30" s="45" t="s">
        <v>476</v>
      </c>
      <c r="B30" s="78"/>
      <c r="C30" s="78"/>
      <c r="D30" s="78"/>
      <c r="E30" s="78"/>
      <c r="F30" s="78"/>
      <c r="G30" s="78"/>
    </row>
    <row r="31" spans="1:7" ht="14.4" customHeight="1">
      <c r="A31" s="3" t="s">
        <v>485</v>
      </c>
      <c r="B31" s="119">
        <f>B21+B7+B28</f>
        <v>16542865.800000001</v>
      </c>
      <c r="C31" s="119">
        <f t="shared" ref="C31:G31" si="3">C21+C7+C28</f>
        <v>16703902.99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>
      <c r="A32" s="45"/>
      <c r="B32" s="141"/>
      <c r="C32" s="141"/>
      <c r="D32" s="141"/>
      <c r="E32" s="141"/>
      <c r="F32" s="141"/>
      <c r="G32" s="141"/>
    </row>
    <row r="33" spans="1:7">
      <c r="A33" s="144" t="s">
        <v>297</v>
      </c>
      <c r="B33" s="53"/>
      <c r="C33" s="53"/>
      <c r="D33" s="53"/>
      <c r="E33" s="53"/>
      <c r="F33" s="53"/>
      <c r="G33" s="53"/>
    </row>
    <row r="34" spans="1:7" ht="28.8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0:G31 D17:G17 D18:G18 D19:G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A2" zoomScale="75" zoomScaleNormal="75" workbookViewId="0">
      <selection activeCell="K9" sqref="K9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7" t="s">
        <v>488</v>
      </c>
      <c r="B1" s="166"/>
      <c r="C1" s="166"/>
      <c r="D1" s="166"/>
      <c r="E1" s="166"/>
      <c r="F1" s="166"/>
      <c r="G1" s="167"/>
    </row>
    <row r="2" spans="1:7">
      <c r="A2" s="168" t="str">
        <f>'Formato 1'!A2</f>
        <v xml:space="preserve"> Sistema para el Desarrollo Integral de la Familia del Municipio de San José Iturbide, Gto.</v>
      </c>
      <c r="B2" s="169"/>
      <c r="C2" s="169"/>
      <c r="D2" s="169"/>
      <c r="E2" s="169"/>
      <c r="F2" s="169"/>
      <c r="G2" s="170"/>
    </row>
    <row r="3" spans="1:7">
      <c r="A3" s="186" t="s">
        <v>489</v>
      </c>
      <c r="B3" s="187"/>
      <c r="C3" s="187"/>
      <c r="D3" s="187"/>
      <c r="E3" s="187"/>
      <c r="F3" s="187"/>
      <c r="G3" s="188"/>
    </row>
    <row r="4" spans="1:7">
      <c r="A4" s="186" t="s">
        <v>2</v>
      </c>
      <c r="B4" s="187"/>
      <c r="C4" s="187"/>
      <c r="D4" s="187"/>
      <c r="E4" s="187"/>
      <c r="F4" s="187"/>
      <c r="G4" s="188"/>
    </row>
    <row r="5" spans="1:7">
      <c r="A5" s="180" t="s">
        <v>455</v>
      </c>
      <c r="B5" s="181"/>
      <c r="C5" s="181"/>
      <c r="D5" s="181"/>
      <c r="E5" s="181"/>
      <c r="F5" s="181"/>
      <c r="G5" s="182"/>
    </row>
    <row r="6" spans="1:7" ht="28.8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476</v>
      </c>
      <c r="B28" s="78"/>
      <c r="C28" s="78"/>
      <c r="D28" s="78"/>
      <c r="E28" s="78"/>
      <c r="F28" s="78"/>
      <c r="G28" s="78"/>
    </row>
    <row r="29" spans="1:7" ht="14.4" customHeight="1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12" zoomScale="75" zoomScaleNormal="75" workbookViewId="0">
      <selection activeCell="J14" sqref="J1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7" t="s">
        <v>503</v>
      </c>
      <c r="B1" s="166"/>
      <c r="C1" s="166"/>
      <c r="D1" s="166"/>
      <c r="E1" s="166"/>
      <c r="F1" s="166"/>
      <c r="G1" s="167"/>
    </row>
    <row r="2" spans="1:7">
      <c r="A2" s="168" t="str">
        <f>'Formato 1'!A2</f>
        <v xml:space="preserve"> Sistema para el Desarrollo Integral de la Familia del Municipio de San José Iturbide, Gto.</v>
      </c>
      <c r="B2" s="169"/>
      <c r="C2" s="169"/>
      <c r="D2" s="169"/>
      <c r="E2" s="169"/>
      <c r="F2" s="169"/>
      <c r="G2" s="170"/>
    </row>
    <row r="3" spans="1:7">
      <c r="A3" s="186" t="s">
        <v>504</v>
      </c>
      <c r="B3" s="187"/>
      <c r="C3" s="187"/>
      <c r="D3" s="187"/>
      <c r="E3" s="187"/>
      <c r="F3" s="187"/>
      <c r="G3" s="188"/>
    </row>
    <row r="4" spans="1:7">
      <c r="A4" s="186" t="s">
        <v>2</v>
      </c>
      <c r="B4" s="187"/>
      <c r="C4" s="187"/>
      <c r="D4" s="187"/>
      <c r="E4" s="187"/>
      <c r="F4" s="187"/>
      <c r="G4" s="188"/>
    </row>
    <row r="5" spans="1:7" ht="28.8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605</v>
      </c>
      <c r="G5" s="33" t="s">
        <v>604</v>
      </c>
    </row>
    <row r="6" spans="1:7" ht="15.75" customHeight="1">
      <c r="A6" s="26" t="s">
        <v>511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15439899.43</v>
      </c>
      <c r="F6" s="119">
        <f t="shared" si="0"/>
        <v>30252079.459999997</v>
      </c>
      <c r="G6" s="119">
        <f t="shared" si="0"/>
        <v>16745732.800000001</v>
      </c>
    </row>
    <row r="7" spans="1:7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470</v>
      </c>
      <c r="B13" s="75">
        <v>0</v>
      </c>
      <c r="C13" s="75">
        <v>0</v>
      </c>
      <c r="D13" s="75">
        <v>0</v>
      </c>
      <c r="E13" s="47">
        <v>1621787.23</v>
      </c>
      <c r="F13" s="47">
        <v>1552321.06</v>
      </c>
      <c r="G13" s="75">
        <v>1866807.3</v>
      </c>
    </row>
    <row r="14" spans="1:7">
      <c r="A14" s="58" t="s">
        <v>471</v>
      </c>
      <c r="B14" s="75">
        <v>0</v>
      </c>
      <c r="C14" s="75">
        <v>0</v>
      </c>
      <c r="D14" s="75">
        <v>0</v>
      </c>
      <c r="E14" s="47">
        <v>0</v>
      </c>
      <c r="F14" s="47">
        <v>0</v>
      </c>
      <c r="G14" s="75">
        <v>0</v>
      </c>
    </row>
    <row r="15" spans="1:7">
      <c r="A15" s="58" t="s">
        <v>472</v>
      </c>
      <c r="B15" s="75">
        <v>0</v>
      </c>
      <c r="C15" s="75">
        <v>0</v>
      </c>
      <c r="D15" s="75">
        <v>0</v>
      </c>
      <c r="E15" s="47">
        <v>0</v>
      </c>
      <c r="F15" s="47">
        <v>0</v>
      </c>
      <c r="G15" s="75">
        <v>0</v>
      </c>
    </row>
    <row r="16" spans="1:7">
      <c r="A16" s="58" t="s">
        <v>473</v>
      </c>
      <c r="B16" s="75">
        <v>0</v>
      </c>
      <c r="C16" s="75">
        <v>0</v>
      </c>
      <c r="D16" s="75">
        <v>0</v>
      </c>
      <c r="E16" s="47">
        <v>13818112.199999999</v>
      </c>
      <c r="F16" s="47">
        <v>28699758.399999999</v>
      </c>
      <c r="G16" s="75">
        <v>14878925.5</v>
      </c>
    </row>
    <row r="17" spans="1:7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58"/>
      <c r="B19" s="75"/>
      <c r="C19" s="75"/>
      <c r="D19" s="75"/>
      <c r="E19" s="75"/>
      <c r="F19" s="75"/>
      <c r="G19" s="75"/>
    </row>
    <row r="20" spans="1:7">
      <c r="A20" s="3" t="s">
        <v>512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/>
      <c r="B26" s="76"/>
      <c r="C26" s="76"/>
      <c r="D26" s="76"/>
      <c r="E26" s="76"/>
      <c r="F26" s="76"/>
      <c r="G26" s="76"/>
    </row>
    <row r="27" spans="1:7">
      <c r="A27" s="3" t="s">
        <v>513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>
      <c r="A29" s="45"/>
      <c r="B29" s="78"/>
      <c r="C29" s="78"/>
      <c r="D29" s="78"/>
      <c r="E29" s="78"/>
      <c r="F29" s="78"/>
      <c r="G29" s="78"/>
    </row>
    <row r="30" spans="1:7" ht="14.4" customHeight="1">
      <c r="A30" s="3" t="s">
        <v>514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15439899.43</v>
      </c>
      <c r="F30" s="119">
        <f t="shared" si="3"/>
        <v>30252079.459999997</v>
      </c>
      <c r="G30" s="119">
        <f t="shared" si="3"/>
        <v>16745732.800000001</v>
      </c>
    </row>
    <row r="31" spans="1:7" ht="14.4" customHeight="1">
      <c r="A31" s="45"/>
      <c r="B31" s="141"/>
      <c r="C31" s="141"/>
      <c r="D31" s="141"/>
      <c r="E31" s="141"/>
      <c r="F31" s="141"/>
      <c r="G31" s="141"/>
    </row>
    <row r="32" spans="1:7">
      <c r="A32" s="144" t="s">
        <v>297</v>
      </c>
      <c r="B32" s="53"/>
      <c r="C32" s="53"/>
      <c r="D32" s="53"/>
      <c r="E32" s="53"/>
      <c r="F32" s="53"/>
      <c r="G32" s="53"/>
    </row>
    <row r="33" spans="1:7" ht="28.8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54"/>
      <c r="B36" s="54"/>
      <c r="C36" s="54"/>
      <c r="D36" s="54"/>
      <c r="E36" s="54"/>
      <c r="F36" s="54"/>
      <c r="G36" s="54"/>
    </row>
    <row r="38" spans="1:7">
      <c r="A38" t="s">
        <v>515</v>
      </c>
    </row>
    <row r="39" spans="1:7">
      <c r="A39" t="s">
        <v>516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9:G30 B16:D16 B17:E17 B18:E18 B13:D15 G14:G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3"/>
  <sheetViews>
    <sheetView showGridLines="0" zoomScale="75" zoomScaleNormal="75" workbookViewId="0">
      <selection activeCell="K10" sqref="K10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7" t="s">
        <v>517</v>
      </c>
      <c r="B1" s="166"/>
      <c r="C1" s="166"/>
      <c r="D1" s="166"/>
      <c r="E1" s="166"/>
      <c r="F1" s="166"/>
      <c r="G1" s="167"/>
    </row>
    <row r="2" spans="1:7">
      <c r="A2" s="168" t="str">
        <f>'Formato 1'!A2</f>
        <v xml:space="preserve"> Sistema para el Desarrollo Integral de la Familia del Municipio de San José Iturbide, Gto.</v>
      </c>
      <c r="B2" s="169"/>
      <c r="C2" s="169"/>
      <c r="D2" s="169"/>
      <c r="E2" s="169"/>
      <c r="F2" s="169"/>
      <c r="G2" s="170"/>
    </row>
    <row r="3" spans="1:7">
      <c r="A3" s="186" t="s">
        <v>518</v>
      </c>
      <c r="B3" s="187"/>
      <c r="C3" s="187"/>
      <c r="D3" s="187"/>
      <c r="E3" s="187"/>
      <c r="F3" s="187"/>
      <c r="G3" s="188"/>
    </row>
    <row r="4" spans="1:7">
      <c r="A4" s="186" t="s">
        <v>2</v>
      </c>
      <c r="B4" s="187"/>
      <c r="C4" s="187"/>
      <c r="D4" s="187"/>
      <c r="E4" s="187"/>
      <c r="F4" s="187"/>
      <c r="G4" s="188"/>
    </row>
    <row r="5" spans="1:7">
      <c r="A5" s="172" t="s">
        <v>505</v>
      </c>
      <c r="B5" s="189" t="s">
        <v>506</v>
      </c>
      <c r="C5" s="189" t="s">
        <v>507</v>
      </c>
      <c r="D5" s="189" t="s">
        <v>508</v>
      </c>
      <c r="E5" s="36">
        <v>2023</v>
      </c>
      <c r="F5" s="36">
        <v>2024</v>
      </c>
      <c r="G5" s="189" t="s">
        <v>510</v>
      </c>
    </row>
    <row r="6" spans="1:7">
      <c r="A6" s="173"/>
      <c r="B6" s="176"/>
      <c r="C6" s="176"/>
      <c r="D6" s="176"/>
      <c r="E6" s="160" t="s">
        <v>608</v>
      </c>
      <c r="F6" s="160" t="s">
        <v>609</v>
      </c>
      <c r="G6" s="176"/>
    </row>
    <row r="7" spans="1:7" ht="15.75" customHeight="1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-10159880.779999999</v>
      </c>
      <c r="F7" s="119">
        <f t="shared" si="0"/>
        <v>-21457621.500000004</v>
      </c>
      <c r="G7" s="119">
        <f t="shared" si="0"/>
        <v>-30793285.449999999</v>
      </c>
    </row>
    <row r="8" spans="1:7">
      <c r="A8" s="58" t="s">
        <v>491</v>
      </c>
      <c r="B8" s="75">
        <v>0</v>
      </c>
      <c r="C8" s="75">
        <v>0</v>
      </c>
      <c r="D8" s="75">
        <v>0</v>
      </c>
      <c r="E8" s="47">
        <v>-6669669</v>
      </c>
      <c r="F8" s="47">
        <v>-11736373.15</v>
      </c>
      <c r="G8" s="47">
        <v>-12806436.789999999</v>
      </c>
    </row>
    <row r="9" spans="1:7" ht="15.75" customHeight="1">
      <c r="A9" s="58" t="s">
        <v>492</v>
      </c>
      <c r="B9" s="75">
        <v>0</v>
      </c>
      <c r="C9" s="75">
        <v>0</v>
      </c>
      <c r="D9" s="75">
        <v>0</v>
      </c>
      <c r="E9" s="47">
        <v>-1294989.72</v>
      </c>
      <c r="F9" s="47">
        <v>-1724752.48</v>
      </c>
      <c r="G9" s="47">
        <v>-1566172.47</v>
      </c>
    </row>
    <row r="10" spans="1:7">
      <c r="A10" s="58" t="s">
        <v>493</v>
      </c>
      <c r="B10" s="75">
        <v>0</v>
      </c>
      <c r="C10" s="75">
        <v>0</v>
      </c>
      <c r="D10" s="75">
        <v>0</v>
      </c>
      <c r="E10" s="47">
        <v>-1741278.39</v>
      </c>
      <c r="F10" s="47">
        <v>-6803721.3600000003</v>
      </c>
      <c r="G10" s="47">
        <v>-15186541.189999999</v>
      </c>
    </row>
    <row r="11" spans="1:7">
      <c r="A11" s="58" t="s">
        <v>494</v>
      </c>
      <c r="B11" s="75">
        <v>0</v>
      </c>
      <c r="C11" s="75">
        <v>0</v>
      </c>
      <c r="D11" s="75">
        <v>0</v>
      </c>
      <c r="E11" s="47">
        <v>-156235.17000000001</v>
      </c>
      <c r="F11" s="47">
        <v>-177000</v>
      </c>
      <c r="G11" s="47">
        <v>-152130</v>
      </c>
    </row>
    <row r="12" spans="1:7">
      <c r="A12" s="58" t="s">
        <v>495</v>
      </c>
      <c r="B12" s="75">
        <v>0</v>
      </c>
      <c r="C12" s="75">
        <v>0</v>
      </c>
      <c r="D12" s="75">
        <v>0</v>
      </c>
      <c r="E12" s="47">
        <v>0</v>
      </c>
      <c r="F12" s="47">
        <v>-40101.910000000003</v>
      </c>
      <c r="G12" s="47">
        <v>0</v>
      </c>
    </row>
    <row r="13" spans="1:7">
      <c r="A13" s="58" t="s">
        <v>496</v>
      </c>
      <c r="B13" s="75">
        <v>0</v>
      </c>
      <c r="C13" s="75">
        <v>0</v>
      </c>
      <c r="D13" s="75">
        <v>0</v>
      </c>
      <c r="E13" s="47">
        <v>0</v>
      </c>
      <c r="F13" s="47">
        <v>0</v>
      </c>
      <c r="G13" s="47">
        <v>0</v>
      </c>
    </row>
    <row r="14" spans="1:7">
      <c r="A14" s="59" t="s">
        <v>497</v>
      </c>
      <c r="B14" s="75">
        <v>0</v>
      </c>
      <c r="C14" s="75">
        <v>0</v>
      </c>
      <c r="D14" s="75">
        <v>0</v>
      </c>
      <c r="E14" s="47">
        <v>0</v>
      </c>
      <c r="F14" s="47">
        <v>0</v>
      </c>
      <c r="G14" s="47">
        <v>0</v>
      </c>
    </row>
    <row r="15" spans="1:7">
      <c r="A15" s="58" t="s">
        <v>498</v>
      </c>
      <c r="B15" s="75">
        <v>0</v>
      </c>
      <c r="C15" s="75">
        <v>0</v>
      </c>
      <c r="D15" s="75">
        <v>0</v>
      </c>
      <c r="E15" s="47">
        <v>-297708.5</v>
      </c>
      <c r="F15" s="47">
        <v>-975672.6</v>
      </c>
      <c r="G15" s="47">
        <v>-1082005</v>
      </c>
    </row>
    <row r="16" spans="1:7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476</v>
      </c>
      <c r="B28" s="78"/>
      <c r="C28" s="78"/>
      <c r="D28" s="78"/>
      <c r="E28" s="78"/>
      <c r="F28" s="78"/>
      <c r="G28" s="78"/>
    </row>
    <row r="29" spans="1:7" ht="14.4" customHeight="1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-10159880.779999999</v>
      </c>
      <c r="F29" s="119">
        <f t="shared" si="2"/>
        <v>-21457621.500000004</v>
      </c>
      <c r="G29" s="119">
        <f t="shared" si="2"/>
        <v>-30793285.449999999</v>
      </c>
    </row>
    <row r="30" spans="1:7">
      <c r="A30" s="54"/>
      <c r="B30" s="54"/>
      <c r="C30" s="54"/>
      <c r="D30" s="54"/>
      <c r="E30" s="54"/>
      <c r="F30" s="54"/>
      <c r="G30" s="54"/>
    </row>
    <row r="32" spans="1:7">
      <c r="A32" t="s">
        <v>519</v>
      </c>
    </row>
    <row r="33" spans="1:1">
      <c r="A33" t="s">
        <v>520</v>
      </c>
    </row>
  </sheetData>
  <mergeCells count="9">
    <mergeCell ref="A1:G1"/>
    <mergeCell ref="A2:G2"/>
    <mergeCell ref="A3:G3"/>
    <mergeCell ref="A4:G4"/>
    <mergeCell ref="A5:A6"/>
    <mergeCell ref="B5:B6"/>
    <mergeCell ref="C5:C6"/>
    <mergeCell ref="D5:D6"/>
    <mergeCell ref="G5:G6"/>
  </mergeCells>
  <dataValidations count="1">
    <dataValidation type="decimal" allowBlank="1" showInputMessage="1" showErrorMessage="1" sqref="B7:G7 B18:G29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6:G29 B8:D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177" t="s">
        <v>521</v>
      </c>
      <c r="B1" s="166"/>
      <c r="C1" s="166"/>
      <c r="D1" s="166"/>
      <c r="E1" s="166"/>
      <c r="F1" s="166"/>
    </row>
    <row r="2" spans="1:6">
      <c r="A2" s="168" t="str">
        <f>'Formato 1'!A2</f>
        <v xml:space="preserve"> Sistema para el Desarrollo Integral de la Familia del Municipio de San José Iturbide, Gto.</v>
      </c>
      <c r="B2" s="169"/>
      <c r="C2" s="169"/>
      <c r="D2" s="169"/>
      <c r="E2" s="169"/>
      <c r="F2" s="170"/>
    </row>
    <row r="3" spans="1:6">
      <c r="A3" s="186" t="s">
        <v>522</v>
      </c>
      <c r="B3" s="187"/>
      <c r="C3" s="187"/>
      <c r="D3" s="187"/>
      <c r="E3" s="187"/>
      <c r="F3" s="188"/>
    </row>
    <row r="4" spans="1:6" ht="28.8">
      <c r="A4" s="139" t="s">
        <v>505</v>
      </c>
      <c r="B4" s="7" t="s">
        <v>523</v>
      </c>
      <c r="C4" s="33" t="s">
        <v>524</v>
      </c>
      <c r="D4" s="33" t="s">
        <v>525</v>
      </c>
      <c r="E4" s="33" t="s">
        <v>526</v>
      </c>
      <c r="F4" s="33" t="s">
        <v>527</v>
      </c>
    </row>
    <row r="5" spans="1:6" ht="15.75" customHeight="1">
      <c r="A5" s="143" t="s">
        <v>528</v>
      </c>
      <c r="B5" s="148"/>
      <c r="C5" s="148"/>
      <c r="D5" s="148"/>
      <c r="E5" s="148"/>
      <c r="F5" s="148"/>
    </row>
    <row r="6" spans="1:6">
      <c r="A6" s="146" t="s">
        <v>529</v>
      </c>
      <c r="B6" s="145"/>
      <c r="C6" s="145"/>
      <c r="D6" s="145"/>
      <c r="E6" s="145"/>
      <c r="F6" s="145"/>
    </row>
    <row r="7" spans="1:6" ht="15.75" customHeight="1">
      <c r="A7" s="146" t="s">
        <v>530</v>
      </c>
      <c r="B7" s="145"/>
      <c r="C7" s="145"/>
      <c r="D7" s="145"/>
      <c r="E7" s="145"/>
      <c r="F7" s="145"/>
    </row>
    <row r="8" spans="1:6">
      <c r="A8" s="147"/>
      <c r="B8" s="145"/>
      <c r="C8" s="145"/>
      <c r="D8" s="145"/>
      <c r="E8" s="145"/>
      <c r="F8" s="145"/>
    </row>
    <row r="9" spans="1:6">
      <c r="A9" s="152" t="s">
        <v>531</v>
      </c>
      <c r="B9" s="145"/>
      <c r="C9" s="145"/>
      <c r="D9" s="145"/>
      <c r="E9" s="145"/>
      <c r="F9" s="145"/>
    </row>
    <row r="10" spans="1:6">
      <c r="A10" s="146" t="s">
        <v>532</v>
      </c>
      <c r="B10" s="155"/>
      <c r="C10" s="155"/>
      <c r="D10" s="155"/>
      <c r="E10" s="155"/>
      <c r="F10" s="155"/>
    </row>
    <row r="11" spans="1:6">
      <c r="A11" s="67" t="s">
        <v>533</v>
      </c>
      <c r="B11" s="155"/>
      <c r="C11" s="155"/>
      <c r="D11" s="155"/>
      <c r="E11" s="155"/>
      <c r="F11" s="155"/>
    </row>
    <row r="12" spans="1:6">
      <c r="A12" s="67" t="s">
        <v>534</v>
      </c>
      <c r="B12" s="155"/>
      <c r="C12" s="155"/>
      <c r="D12" s="155"/>
      <c r="E12" s="155"/>
      <c r="F12" s="155"/>
    </row>
    <row r="13" spans="1:6">
      <c r="A13" s="67" t="s">
        <v>535</v>
      </c>
      <c r="B13" s="155"/>
      <c r="C13" s="155"/>
      <c r="D13" s="155"/>
      <c r="E13" s="155"/>
      <c r="F13" s="155"/>
    </row>
    <row r="14" spans="1:6">
      <c r="A14" s="146" t="s">
        <v>536</v>
      </c>
      <c r="B14" s="155"/>
      <c r="C14" s="155"/>
      <c r="D14" s="155"/>
      <c r="E14" s="155"/>
      <c r="F14" s="155"/>
    </row>
    <row r="15" spans="1:6">
      <c r="A15" s="67" t="s">
        <v>533</v>
      </c>
      <c r="B15" s="155"/>
      <c r="C15" s="155"/>
      <c r="D15" s="155"/>
      <c r="E15" s="155"/>
      <c r="F15" s="155"/>
    </row>
    <row r="16" spans="1:6">
      <c r="A16" s="67" t="s">
        <v>534</v>
      </c>
      <c r="B16" s="156"/>
      <c r="C16" s="156"/>
      <c r="D16" s="156"/>
      <c r="E16" s="156"/>
      <c r="F16" s="156"/>
    </row>
    <row r="17" spans="1:6">
      <c r="A17" s="67" t="s">
        <v>535</v>
      </c>
      <c r="B17" s="157"/>
      <c r="C17" s="157"/>
      <c r="D17" s="157"/>
      <c r="E17" s="157"/>
      <c r="F17" s="157"/>
    </row>
    <row r="18" spans="1:6">
      <c r="A18" s="146" t="s">
        <v>537</v>
      </c>
      <c r="B18" s="157"/>
      <c r="C18" s="157"/>
      <c r="D18" s="157"/>
      <c r="E18" s="157"/>
      <c r="F18" s="157"/>
    </row>
    <row r="19" spans="1:6">
      <c r="A19" s="146" t="s">
        <v>538</v>
      </c>
      <c r="B19" s="157"/>
      <c r="C19" s="157"/>
      <c r="D19" s="157"/>
      <c r="E19" s="157"/>
      <c r="F19" s="157"/>
    </row>
    <row r="20" spans="1:6">
      <c r="A20" s="146" t="s">
        <v>539</v>
      </c>
      <c r="B20" s="158"/>
      <c r="C20" s="158"/>
      <c r="D20" s="158"/>
      <c r="E20" s="158"/>
      <c r="F20" s="158"/>
    </row>
    <row r="21" spans="1:6">
      <c r="A21" s="146" t="s">
        <v>540</v>
      </c>
      <c r="B21" s="158"/>
      <c r="C21" s="158"/>
      <c r="D21" s="158"/>
      <c r="E21" s="158"/>
      <c r="F21" s="158"/>
    </row>
    <row r="22" spans="1:6">
      <c r="A22" s="146" t="s">
        <v>541</v>
      </c>
      <c r="B22" s="158"/>
      <c r="C22" s="158"/>
      <c r="D22" s="158"/>
      <c r="E22" s="158"/>
      <c r="F22" s="158"/>
    </row>
    <row r="23" spans="1:6">
      <c r="A23" s="146" t="s">
        <v>542</v>
      </c>
      <c r="B23" s="158"/>
      <c r="C23" s="158"/>
      <c r="D23" s="158"/>
      <c r="E23" s="158"/>
      <c r="F23" s="158"/>
    </row>
    <row r="24" spans="1:6">
      <c r="A24" s="146" t="s">
        <v>543</v>
      </c>
      <c r="B24" s="150"/>
      <c r="C24" s="150"/>
      <c r="D24" s="150"/>
      <c r="E24" s="150"/>
      <c r="F24" s="150"/>
    </row>
    <row r="25" spans="1:6">
      <c r="A25" s="146" t="s">
        <v>544</v>
      </c>
      <c r="B25" s="150"/>
      <c r="C25" s="150"/>
      <c r="D25" s="150"/>
      <c r="E25" s="150"/>
      <c r="F25" s="150"/>
    </row>
    <row r="26" spans="1:6">
      <c r="A26" s="147"/>
      <c r="B26" s="151"/>
      <c r="C26" s="151"/>
      <c r="D26" s="151"/>
      <c r="E26" s="151"/>
      <c r="F26" s="151"/>
    </row>
    <row r="27" spans="1:6" ht="14.4" customHeight="1">
      <c r="A27" s="152" t="s">
        <v>545</v>
      </c>
      <c r="B27" s="149"/>
      <c r="C27" s="149"/>
      <c r="D27" s="149"/>
      <c r="E27" s="149"/>
      <c r="F27" s="149"/>
    </row>
    <row r="28" spans="1:6">
      <c r="A28" s="146" t="s">
        <v>546</v>
      </c>
      <c r="B28" s="91"/>
      <c r="C28" s="91"/>
      <c r="D28" s="91"/>
      <c r="E28" s="91"/>
      <c r="F28" s="91"/>
    </row>
    <row r="29" spans="1:6">
      <c r="A29" s="142"/>
      <c r="B29" s="53"/>
      <c r="C29" s="53"/>
      <c r="D29" s="53"/>
      <c r="E29" s="53"/>
      <c r="F29" s="53"/>
    </row>
    <row r="30" spans="1:6">
      <c r="A30" s="153" t="s">
        <v>547</v>
      </c>
      <c r="B30" s="53"/>
      <c r="C30" s="53"/>
      <c r="D30" s="53"/>
      <c r="E30" s="53"/>
      <c r="F30" s="53"/>
    </row>
    <row r="31" spans="1:6">
      <c r="A31" s="154" t="s">
        <v>532</v>
      </c>
      <c r="B31" s="91"/>
      <c r="C31" s="91"/>
      <c r="D31" s="91"/>
      <c r="E31" s="91"/>
      <c r="F31" s="91"/>
    </row>
    <row r="32" spans="1:6">
      <c r="A32" s="154" t="s">
        <v>536</v>
      </c>
      <c r="B32" s="91"/>
      <c r="C32" s="91"/>
      <c r="D32" s="91"/>
      <c r="E32" s="91"/>
      <c r="F32" s="91"/>
    </row>
    <row r="33" spans="1:6">
      <c r="A33" s="154" t="s">
        <v>548</v>
      </c>
      <c r="B33" s="91"/>
      <c r="C33" s="91"/>
      <c r="D33" s="91"/>
      <c r="E33" s="91"/>
      <c r="F33" s="91"/>
    </row>
    <row r="34" spans="1:6">
      <c r="A34" s="142"/>
      <c r="B34" s="53"/>
      <c r="C34" s="53"/>
      <c r="D34" s="53"/>
      <c r="E34" s="53"/>
      <c r="F34" s="53"/>
    </row>
    <row r="35" spans="1:6">
      <c r="A35" s="153" t="s">
        <v>549</v>
      </c>
      <c r="B35" s="53"/>
      <c r="C35" s="53"/>
      <c r="D35" s="53"/>
      <c r="E35" s="53"/>
      <c r="F35" s="53"/>
    </row>
    <row r="36" spans="1:6">
      <c r="A36" s="154" t="s">
        <v>550</v>
      </c>
      <c r="B36" s="53"/>
      <c r="C36" s="53"/>
      <c r="D36" s="53"/>
      <c r="E36" s="53"/>
      <c r="F36" s="53"/>
    </row>
    <row r="37" spans="1:6">
      <c r="A37" s="154" t="s">
        <v>551</v>
      </c>
      <c r="B37" s="53"/>
      <c r="C37" s="53"/>
      <c r="D37" s="53"/>
      <c r="E37" s="53"/>
      <c r="F37" s="53"/>
    </row>
    <row r="38" spans="1:6">
      <c r="A38" s="154" t="s">
        <v>552</v>
      </c>
      <c r="B38" s="53"/>
      <c r="C38" s="53"/>
      <c r="D38" s="53"/>
      <c r="E38" s="53"/>
      <c r="F38" s="53"/>
    </row>
    <row r="39" spans="1:6">
      <c r="A39" s="142"/>
      <c r="B39" s="53"/>
      <c r="C39" s="53"/>
      <c r="D39" s="53"/>
      <c r="E39" s="53"/>
      <c r="F39" s="53"/>
    </row>
    <row r="40" spans="1:6">
      <c r="A40" s="153" t="s">
        <v>553</v>
      </c>
      <c r="B40" s="53"/>
      <c r="C40" s="53"/>
      <c r="D40" s="53"/>
      <c r="E40" s="53"/>
      <c r="F40" s="53"/>
    </row>
    <row r="41" spans="1:6">
      <c r="A41" s="142"/>
      <c r="B41" s="53"/>
      <c r="C41" s="53"/>
      <c r="D41" s="53"/>
      <c r="E41" s="53"/>
      <c r="F41" s="53"/>
    </row>
    <row r="42" spans="1:6">
      <c r="A42" s="153" t="s">
        <v>554</v>
      </c>
      <c r="B42" s="53"/>
      <c r="C42" s="53"/>
      <c r="D42" s="53"/>
      <c r="E42" s="53"/>
      <c r="F42" s="53"/>
    </row>
    <row r="43" spans="1:6">
      <c r="A43" s="154" t="s">
        <v>555</v>
      </c>
      <c r="B43" s="91"/>
      <c r="C43" s="91"/>
      <c r="D43" s="91"/>
      <c r="E43" s="91"/>
      <c r="F43" s="91"/>
    </row>
    <row r="44" spans="1:6">
      <c r="A44" s="154" t="s">
        <v>556</v>
      </c>
      <c r="B44" s="91"/>
      <c r="C44" s="91"/>
      <c r="D44" s="91"/>
      <c r="E44" s="91"/>
      <c r="F44" s="91"/>
    </row>
    <row r="45" spans="1:6">
      <c r="A45" s="154" t="s">
        <v>557</v>
      </c>
      <c r="B45" s="91"/>
      <c r="C45" s="91"/>
      <c r="D45" s="91"/>
      <c r="E45" s="91"/>
      <c r="F45" s="91"/>
    </row>
    <row r="46" spans="1:6">
      <c r="A46" s="142"/>
      <c r="B46" s="53"/>
      <c r="C46" s="53"/>
      <c r="D46" s="53"/>
      <c r="E46" s="53"/>
      <c r="F46" s="53"/>
    </row>
    <row r="47" spans="1:6" ht="28.8">
      <c r="A47" s="153" t="s">
        <v>558</v>
      </c>
      <c r="B47" s="53"/>
      <c r="C47" s="53"/>
      <c r="D47" s="53"/>
      <c r="E47" s="53"/>
      <c r="F47" s="53"/>
    </row>
    <row r="48" spans="1:6">
      <c r="A48" s="154" t="s">
        <v>556</v>
      </c>
      <c r="B48" s="91"/>
      <c r="C48" s="91"/>
      <c r="D48" s="91"/>
      <c r="E48" s="91"/>
      <c r="F48" s="91"/>
    </row>
    <row r="49" spans="1:6">
      <c r="A49" s="154" t="s">
        <v>557</v>
      </c>
      <c r="B49" s="91"/>
      <c r="C49" s="91"/>
      <c r="D49" s="91"/>
      <c r="E49" s="91"/>
      <c r="F49" s="91"/>
    </row>
    <row r="50" spans="1:6">
      <c r="A50" s="142"/>
      <c r="B50" s="53"/>
      <c r="C50" s="53"/>
      <c r="D50" s="53"/>
      <c r="E50" s="53"/>
      <c r="F50" s="53"/>
    </row>
    <row r="51" spans="1:6">
      <c r="A51" s="153" t="s">
        <v>559</v>
      </c>
      <c r="B51" s="53"/>
      <c r="C51" s="53"/>
      <c r="D51" s="53"/>
      <c r="E51" s="53"/>
      <c r="F51" s="53"/>
    </row>
    <row r="52" spans="1:6">
      <c r="A52" s="154" t="s">
        <v>556</v>
      </c>
      <c r="B52" s="91"/>
      <c r="C52" s="91"/>
      <c r="D52" s="91"/>
      <c r="E52" s="91"/>
      <c r="F52" s="91"/>
    </row>
    <row r="53" spans="1:6">
      <c r="A53" s="154" t="s">
        <v>557</v>
      </c>
      <c r="B53" s="91"/>
      <c r="C53" s="91"/>
      <c r="D53" s="91"/>
      <c r="E53" s="91"/>
      <c r="F53" s="91"/>
    </row>
    <row r="54" spans="1:6">
      <c r="A54" s="154" t="s">
        <v>560</v>
      </c>
      <c r="B54" s="91"/>
      <c r="C54" s="91"/>
      <c r="D54" s="91"/>
      <c r="E54" s="91"/>
      <c r="F54" s="91"/>
    </row>
    <row r="55" spans="1:6">
      <c r="A55" s="142"/>
      <c r="B55" s="53"/>
      <c r="C55" s="53"/>
      <c r="D55" s="53"/>
      <c r="E55" s="53"/>
      <c r="F55" s="53"/>
    </row>
    <row r="56" spans="1:6">
      <c r="A56" s="153" t="s">
        <v>561</v>
      </c>
      <c r="B56" s="53"/>
      <c r="C56" s="53"/>
      <c r="D56" s="53"/>
      <c r="E56" s="53"/>
      <c r="F56" s="53"/>
    </row>
    <row r="57" spans="1:6">
      <c r="A57" s="154" t="s">
        <v>556</v>
      </c>
      <c r="B57" s="91"/>
      <c r="C57" s="91"/>
      <c r="D57" s="91"/>
      <c r="E57" s="91"/>
      <c r="F57" s="91"/>
    </row>
    <row r="58" spans="1:6">
      <c r="A58" s="154" t="s">
        <v>557</v>
      </c>
      <c r="B58" s="91"/>
      <c r="C58" s="91"/>
      <c r="D58" s="91"/>
      <c r="E58" s="91"/>
      <c r="F58" s="91"/>
    </row>
    <row r="59" spans="1:6">
      <c r="A59" s="142"/>
      <c r="B59" s="53"/>
      <c r="C59" s="53"/>
      <c r="D59" s="53"/>
      <c r="E59" s="53"/>
      <c r="F59" s="53"/>
    </row>
    <row r="60" spans="1:6">
      <c r="A60" s="153" t="s">
        <v>562</v>
      </c>
      <c r="B60" s="53"/>
      <c r="C60" s="53"/>
      <c r="D60" s="53"/>
      <c r="E60" s="53"/>
      <c r="F60" s="53"/>
    </row>
    <row r="61" spans="1:6">
      <c r="A61" s="154" t="s">
        <v>563</v>
      </c>
      <c r="B61" s="141"/>
      <c r="C61" s="141"/>
      <c r="D61" s="141"/>
      <c r="E61" s="141"/>
      <c r="F61" s="141"/>
    </row>
    <row r="62" spans="1:6">
      <c r="A62" s="154" t="s">
        <v>564</v>
      </c>
      <c r="B62" s="159"/>
      <c r="C62" s="159"/>
      <c r="D62" s="159"/>
      <c r="E62" s="159"/>
      <c r="F62" s="159"/>
    </row>
    <row r="63" spans="1:6">
      <c r="A63" s="142"/>
      <c r="B63" s="141"/>
      <c r="C63" s="141"/>
      <c r="D63" s="141"/>
      <c r="E63" s="141"/>
      <c r="F63" s="141"/>
    </row>
    <row r="64" spans="1:6">
      <c r="A64" s="153" t="s">
        <v>565</v>
      </c>
      <c r="B64" s="141"/>
      <c r="C64" s="141"/>
      <c r="D64" s="141"/>
      <c r="E64" s="141"/>
      <c r="F64" s="141"/>
    </row>
    <row r="65" spans="1:6">
      <c r="A65" s="154" t="s">
        <v>566</v>
      </c>
      <c r="B65" s="141"/>
      <c r="C65" s="141"/>
      <c r="D65" s="141"/>
      <c r="E65" s="141"/>
      <c r="F65" s="141"/>
    </row>
    <row r="66" spans="1:6">
      <c r="A66" s="154" t="s">
        <v>567</v>
      </c>
      <c r="B66" s="142"/>
      <c r="C66" s="53"/>
      <c r="D66" s="142"/>
      <c r="E66" s="142"/>
      <c r="F66" s="142"/>
    </row>
    <row r="67" spans="1:6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>
      <c r="A1" s="192" t="s">
        <v>453</v>
      </c>
      <c r="B1" s="192"/>
      <c r="C1" s="192"/>
      <c r="D1" s="192"/>
      <c r="E1" s="192"/>
      <c r="F1" s="192"/>
      <c r="G1" s="192"/>
    </row>
    <row r="2" spans="1:7">
      <c r="A2" s="128" t="str">
        <f>'Formato 1'!A2</f>
        <v xml:space="preserve"> Sistema para el Desarrollo Integral de la Familia del Municipio de San José Iturbide, Gto.</v>
      </c>
      <c r="B2" s="129"/>
      <c r="C2" s="129"/>
      <c r="D2" s="129"/>
      <c r="E2" s="129"/>
      <c r="F2" s="129"/>
      <c r="G2" s="130"/>
    </row>
    <row r="3" spans="1:7">
      <c r="A3" s="131" t="s">
        <v>454</v>
      </c>
      <c r="B3" s="132"/>
      <c r="C3" s="132"/>
      <c r="D3" s="132"/>
      <c r="E3" s="132"/>
      <c r="F3" s="132"/>
      <c r="G3" s="133"/>
    </row>
    <row r="4" spans="1:7">
      <c r="A4" s="131" t="s">
        <v>2</v>
      </c>
      <c r="B4" s="132"/>
      <c r="C4" s="132"/>
      <c r="D4" s="132"/>
      <c r="E4" s="132"/>
      <c r="F4" s="132"/>
      <c r="G4" s="133"/>
    </row>
    <row r="5" spans="1:7">
      <c r="A5" s="131" t="s">
        <v>455</v>
      </c>
      <c r="B5" s="132"/>
      <c r="C5" s="132"/>
      <c r="D5" s="132"/>
      <c r="E5" s="132"/>
      <c r="F5" s="132"/>
      <c r="G5" s="133"/>
    </row>
    <row r="6" spans="1:7">
      <c r="A6" s="190" t="s">
        <v>505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83.25" customHeight="1">
      <c r="A7" s="191"/>
      <c r="B7" s="70" t="s">
        <v>568</v>
      </c>
      <c r="C7" s="191"/>
      <c r="D7" s="191"/>
      <c r="E7" s="191"/>
      <c r="F7" s="191"/>
      <c r="G7" s="191"/>
    </row>
    <row r="8" spans="1:7" ht="28.8">
      <c r="A8" s="71" t="s">
        <v>511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>
      <c r="A15" s="64" t="s">
        <v>570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4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5" t="s">
        <v>572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3" t="s">
        <v>573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60"/>
      <c r="B21" s="60"/>
      <c r="C21" s="60"/>
      <c r="D21" s="60"/>
      <c r="E21" s="60"/>
      <c r="F21" s="60"/>
      <c r="G21" s="60"/>
    </row>
    <row r="22" spans="1:7">
      <c r="A22" s="66" t="s">
        <v>512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3" t="s">
        <v>574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575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63" t="s">
        <v>576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60"/>
      <c r="B28" s="60"/>
      <c r="C28" s="60"/>
      <c r="D28" s="60"/>
      <c r="E28" s="60"/>
      <c r="F28" s="60"/>
      <c r="G28" s="60"/>
    </row>
    <row r="29" spans="1:7">
      <c r="A29" s="66" t="s">
        <v>513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>
      <c r="A31" s="60"/>
      <c r="B31" s="60"/>
      <c r="C31" s="60"/>
      <c r="D31" s="60"/>
      <c r="E31" s="60"/>
      <c r="F31" s="60"/>
      <c r="G31" s="60"/>
    </row>
    <row r="32" spans="1:7">
      <c r="A32" s="72" t="s">
        <v>577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>
      <c r="A33" s="60"/>
      <c r="B33" s="60"/>
      <c r="C33" s="60"/>
      <c r="D33" s="60"/>
      <c r="E33" s="60"/>
      <c r="F33" s="60"/>
      <c r="G33" s="60"/>
    </row>
    <row r="34" spans="1:7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>
      <c r="A37" s="66" t="s">
        <v>578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193" t="s">
        <v>488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 xml:space="preserve"> Sistema para el Desarrollo Integral de la Familia del Municipio de San José Iturbide, Gto.</v>
      </c>
      <c r="B2" s="129"/>
      <c r="C2" s="129"/>
      <c r="D2" s="129"/>
      <c r="E2" s="129"/>
      <c r="F2" s="129"/>
      <c r="G2" s="130"/>
    </row>
    <row r="3" spans="1:7">
      <c r="A3" s="113" t="s">
        <v>489</v>
      </c>
      <c r="B3" s="114"/>
      <c r="C3" s="114"/>
      <c r="D3" s="114"/>
      <c r="E3" s="114"/>
      <c r="F3" s="114"/>
      <c r="G3" s="115"/>
    </row>
    <row r="4" spans="1:7">
      <c r="A4" s="113" t="s">
        <v>2</v>
      </c>
      <c r="B4" s="114"/>
      <c r="C4" s="114"/>
      <c r="D4" s="114"/>
      <c r="E4" s="114"/>
      <c r="F4" s="114"/>
      <c r="G4" s="115"/>
    </row>
    <row r="5" spans="1:7">
      <c r="A5" s="113" t="s">
        <v>455</v>
      </c>
      <c r="B5" s="114"/>
      <c r="C5" s="114"/>
      <c r="D5" s="114"/>
      <c r="E5" s="114"/>
      <c r="F5" s="114"/>
      <c r="G5" s="115"/>
    </row>
    <row r="6" spans="1:7">
      <c r="A6" s="194" t="s">
        <v>579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57.75" customHeight="1">
      <c r="A7" s="195"/>
      <c r="B7" s="37" t="s">
        <v>568</v>
      </c>
      <c r="C7" s="191"/>
      <c r="D7" s="191"/>
      <c r="E7" s="191"/>
      <c r="F7" s="191"/>
      <c r="G7" s="191"/>
    </row>
    <row r="8" spans="1:7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>
      <c r="A9" s="58" t="s">
        <v>580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581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9" t="s">
        <v>582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53"/>
      <c r="B18" s="45"/>
      <c r="C18" s="45"/>
      <c r="D18" s="45"/>
      <c r="E18" s="45"/>
      <c r="F18" s="45"/>
      <c r="G18" s="45"/>
    </row>
    <row r="19" spans="1:7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58" t="s">
        <v>580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581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9" t="s">
        <v>582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193" t="s">
        <v>503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 xml:space="preserve"> Sistema para el Desarrollo Integral de la Familia del Municipio de San José Iturbide, Gto.</v>
      </c>
      <c r="B2" s="129"/>
      <c r="C2" s="129"/>
      <c r="D2" s="129"/>
      <c r="E2" s="129"/>
      <c r="F2" s="129"/>
      <c r="G2" s="130"/>
    </row>
    <row r="3" spans="1:7">
      <c r="A3" s="113" t="s">
        <v>504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189" t="s">
        <v>505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f>+F5+1</f>
        <v>2022</v>
      </c>
    </row>
    <row r="6" spans="1:7" ht="30.6">
      <c r="A6" s="176"/>
      <c r="B6" s="198"/>
      <c r="C6" s="198"/>
      <c r="D6" s="198"/>
      <c r="E6" s="198"/>
      <c r="F6" s="198"/>
      <c r="G6" s="37" t="s">
        <v>583</v>
      </c>
    </row>
    <row r="7" spans="1:7">
      <c r="A7" s="62" t="s">
        <v>511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>
      <c r="A8" s="63" t="s">
        <v>584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63" t="s">
        <v>585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586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587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5" t="s">
        <v>588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589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590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0"/>
      <c r="B20" s="60"/>
      <c r="C20" s="60"/>
      <c r="D20" s="60"/>
      <c r="E20" s="60"/>
      <c r="F20" s="60"/>
      <c r="G20" s="60"/>
    </row>
    <row r="21" spans="1:7">
      <c r="A21" s="66" t="s">
        <v>512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3" t="s">
        <v>591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63" t="s">
        <v>592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63" t="s">
        <v>593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45"/>
      <c r="B27" s="60"/>
      <c r="C27" s="60"/>
      <c r="D27" s="60"/>
      <c r="E27" s="60"/>
      <c r="F27" s="60"/>
      <c r="G27" s="60"/>
    </row>
    <row r="28" spans="1:7">
      <c r="A28" s="3" t="s">
        <v>513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>
      <c r="A30" s="45"/>
      <c r="B30" s="60"/>
      <c r="C30" s="60"/>
      <c r="D30" s="60"/>
      <c r="E30" s="60"/>
      <c r="F30" s="60"/>
      <c r="G30" s="60"/>
    </row>
    <row r="31" spans="1:7">
      <c r="A31" s="3" t="s">
        <v>514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>
      <c r="A32" s="45"/>
      <c r="B32" s="60"/>
      <c r="C32" s="60"/>
      <c r="D32" s="60"/>
      <c r="E32" s="60"/>
      <c r="F32" s="60"/>
      <c r="G32" s="60"/>
    </row>
    <row r="33" spans="1:7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>
      <c r="A35" s="67" t="s">
        <v>594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5"/>
      <c r="B37" s="68"/>
      <c r="C37" s="68"/>
      <c r="D37" s="68"/>
      <c r="E37" s="68"/>
      <c r="F37" s="68"/>
      <c r="G37" s="68"/>
    </row>
    <row r="38" spans="1:7">
      <c r="A38" s="61"/>
    </row>
    <row r="39" spans="1:7">
      <c r="A39" s="196" t="s">
        <v>595</v>
      </c>
      <c r="B39" s="196"/>
      <c r="C39" s="196"/>
      <c r="D39" s="196"/>
      <c r="E39" s="196"/>
      <c r="F39" s="196"/>
      <c r="G39" s="196"/>
    </row>
    <row r="40" spans="1:7">
      <c r="A40" s="196" t="s">
        <v>596</v>
      </c>
      <c r="B40" s="196"/>
      <c r="C40" s="196"/>
      <c r="D40" s="196"/>
      <c r="E40" s="196"/>
      <c r="F40" s="196"/>
      <c r="G40" s="1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193" t="s">
        <v>517</v>
      </c>
      <c r="B1" s="193"/>
      <c r="C1" s="193"/>
      <c r="D1" s="193"/>
      <c r="E1" s="193"/>
      <c r="F1" s="193"/>
      <c r="G1" s="193"/>
    </row>
    <row r="2" spans="1:7">
      <c r="A2" s="128" t="str">
        <f>'Formato 1'!A2</f>
        <v xml:space="preserve"> Sistema para el Desarrollo Integral de la Familia del Municipio de San José Iturbide, Gto.</v>
      </c>
      <c r="B2" s="129"/>
      <c r="C2" s="129"/>
      <c r="D2" s="129"/>
      <c r="E2" s="129"/>
      <c r="F2" s="129"/>
      <c r="G2" s="130"/>
    </row>
    <row r="3" spans="1:7">
      <c r="A3" s="113" t="s">
        <v>518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199" t="s">
        <v>579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v>2022</v>
      </c>
    </row>
    <row r="6" spans="1:7" ht="48.75" customHeight="1">
      <c r="A6" s="200"/>
      <c r="B6" s="198"/>
      <c r="C6" s="198"/>
      <c r="D6" s="198"/>
      <c r="E6" s="198"/>
      <c r="F6" s="198"/>
      <c r="G6" s="37" t="s">
        <v>597</v>
      </c>
    </row>
    <row r="7" spans="1:7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>
      <c r="A8" s="58" t="s">
        <v>580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>
      <c r="A12" s="59" t="s">
        <v>582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5"/>
      <c r="B17" s="45"/>
      <c r="C17" s="45"/>
      <c r="D17" s="45"/>
      <c r="E17" s="45"/>
      <c r="F17" s="45"/>
      <c r="G17" s="45"/>
    </row>
    <row r="18" spans="1:7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58" t="s">
        <v>580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8" t="s">
        <v>582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3" t="s">
        <v>598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  <row r="31" spans="1:7">
      <c r="A31" s="61"/>
    </row>
    <row r="32" spans="1:7">
      <c r="A32" s="196" t="s">
        <v>595</v>
      </c>
      <c r="B32" s="196"/>
      <c r="C32" s="196"/>
      <c r="D32" s="196"/>
      <c r="E32" s="196"/>
      <c r="F32" s="196"/>
      <c r="G32" s="196"/>
    </row>
    <row r="33" spans="1:7">
      <c r="A33" s="196" t="s">
        <v>596</v>
      </c>
      <c r="B33" s="196"/>
      <c r="C33" s="196"/>
      <c r="D33" s="196"/>
      <c r="E33" s="196"/>
      <c r="F33" s="196"/>
      <c r="G33" s="1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>
      <c r="A1" s="201" t="s">
        <v>521</v>
      </c>
      <c r="B1" s="201"/>
      <c r="C1" s="201"/>
      <c r="D1" s="201"/>
      <c r="E1" s="201"/>
      <c r="F1" s="201"/>
    </row>
    <row r="2" spans="1:6" ht="20.100000000000001" customHeight="1">
      <c r="A2" s="110" t="str">
        <f>'Formato 1'!A2</f>
        <v xml:space="preserve"> Sistema para el Desarrollo Integral de la Familia del Municipio de San José Iturbide, Gto.</v>
      </c>
      <c r="B2" s="134"/>
      <c r="C2" s="134"/>
      <c r="D2" s="134"/>
      <c r="E2" s="134"/>
      <c r="F2" s="135"/>
    </row>
    <row r="3" spans="1:6" ht="29.25" customHeight="1">
      <c r="A3" s="136" t="s">
        <v>522</v>
      </c>
      <c r="B3" s="137"/>
      <c r="C3" s="137"/>
      <c r="D3" s="137"/>
      <c r="E3" s="137"/>
      <c r="F3" s="138"/>
    </row>
    <row r="4" spans="1:6" ht="35.25" customHeight="1">
      <c r="A4" s="121"/>
      <c r="B4" s="121" t="s">
        <v>523</v>
      </c>
      <c r="C4" s="121" t="s">
        <v>524</v>
      </c>
      <c r="D4" s="121" t="s">
        <v>525</v>
      </c>
      <c r="E4" s="121" t="s">
        <v>526</v>
      </c>
      <c r="F4" s="121" t="s">
        <v>527</v>
      </c>
    </row>
    <row r="5" spans="1:6" ht="12.75" customHeight="1">
      <c r="A5" s="18" t="s">
        <v>528</v>
      </c>
      <c r="B5" s="53"/>
      <c r="C5" s="53"/>
      <c r="D5" s="53"/>
      <c r="E5" s="53"/>
      <c r="F5" s="53"/>
    </row>
    <row r="6" spans="1:6" ht="28.8">
      <c r="A6" s="59" t="s">
        <v>529</v>
      </c>
      <c r="B6" s="60"/>
      <c r="C6" s="60"/>
      <c r="D6" s="60"/>
      <c r="E6" s="60"/>
      <c r="F6" s="60"/>
    </row>
    <row r="7" spans="1:6" ht="14.4">
      <c r="A7" s="59" t="s">
        <v>530</v>
      </c>
      <c r="B7" s="60"/>
      <c r="C7" s="60"/>
      <c r="D7" s="60"/>
      <c r="E7" s="60"/>
      <c r="F7" s="60"/>
    </row>
    <row r="8" spans="1:6" ht="14.4">
      <c r="A8" s="67"/>
      <c r="B8" s="45"/>
      <c r="C8" s="45"/>
      <c r="D8" s="45"/>
      <c r="E8" s="45"/>
      <c r="F8" s="45"/>
    </row>
    <row r="9" spans="1:6" ht="14.4">
      <c r="A9" s="18" t="s">
        <v>531</v>
      </c>
      <c r="B9" s="45"/>
      <c r="C9" s="45"/>
      <c r="D9" s="45"/>
      <c r="E9" s="45"/>
      <c r="F9" s="45"/>
    </row>
    <row r="10" spans="1:6" ht="14.4">
      <c r="A10" s="59" t="s">
        <v>532</v>
      </c>
      <c r="B10" s="60"/>
      <c r="C10" s="60"/>
      <c r="D10" s="60"/>
      <c r="E10" s="60"/>
      <c r="F10" s="60"/>
    </row>
    <row r="11" spans="1:6" ht="14.4">
      <c r="A11" s="80" t="s">
        <v>533</v>
      </c>
      <c r="B11" s="60"/>
      <c r="C11" s="60"/>
      <c r="D11" s="60"/>
      <c r="E11" s="60"/>
      <c r="F11" s="60"/>
    </row>
    <row r="12" spans="1:6" ht="14.4">
      <c r="A12" s="80" t="s">
        <v>534</v>
      </c>
      <c r="B12" s="60"/>
      <c r="C12" s="60"/>
      <c r="D12" s="60"/>
      <c r="E12" s="60"/>
      <c r="F12" s="60"/>
    </row>
    <row r="13" spans="1:6" ht="14.4">
      <c r="A13" s="80" t="s">
        <v>535</v>
      </c>
      <c r="B13" s="60"/>
      <c r="C13" s="60"/>
      <c r="D13" s="60"/>
      <c r="E13" s="60"/>
      <c r="F13" s="60"/>
    </row>
    <row r="14" spans="1:6" ht="14.4">
      <c r="A14" s="59" t="s">
        <v>536</v>
      </c>
      <c r="B14" s="60"/>
      <c r="C14" s="60"/>
      <c r="D14" s="60"/>
      <c r="E14" s="60"/>
      <c r="F14" s="60"/>
    </row>
    <row r="15" spans="1:6" ht="14.4">
      <c r="A15" s="80" t="s">
        <v>533</v>
      </c>
      <c r="B15" s="60"/>
      <c r="C15" s="60"/>
      <c r="D15" s="60"/>
      <c r="E15" s="60"/>
      <c r="F15" s="60"/>
    </row>
    <row r="16" spans="1:6" ht="14.4">
      <c r="A16" s="80" t="s">
        <v>534</v>
      </c>
      <c r="B16" s="60"/>
      <c r="C16" s="60"/>
      <c r="D16" s="60"/>
      <c r="E16" s="60"/>
      <c r="F16" s="60"/>
    </row>
    <row r="17" spans="1:6" ht="14.4">
      <c r="A17" s="80" t="s">
        <v>535</v>
      </c>
      <c r="B17" s="60"/>
      <c r="C17" s="60"/>
      <c r="D17" s="60"/>
      <c r="E17" s="60"/>
      <c r="F17" s="60"/>
    </row>
    <row r="18" spans="1:6" ht="14.4">
      <c r="A18" s="59" t="s">
        <v>537</v>
      </c>
      <c r="B18" s="122"/>
      <c r="C18" s="60"/>
      <c r="D18" s="60"/>
      <c r="E18" s="60"/>
      <c r="F18" s="60"/>
    </row>
    <row r="19" spans="1:6" ht="14.4">
      <c r="A19" s="59" t="s">
        <v>538</v>
      </c>
      <c r="B19" s="60"/>
      <c r="C19" s="60"/>
      <c r="D19" s="60"/>
      <c r="E19" s="60"/>
      <c r="F19" s="60"/>
    </row>
    <row r="20" spans="1:6" ht="14.4">
      <c r="A20" s="59" t="s">
        <v>539</v>
      </c>
      <c r="B20" s="123"/>
      <c r="C20" s="123"/>
      <c r="D20" s="123"/>
      <c r="E20" s="123"/>
      <c r="F20" s="123"/>
    </row>
    <row r="21" spans="1:6" ht="28.8">
      <c r="A21" s="59" t="s">
        <v>540</v>
      </c>
      <c r="B21" s="123"/>
      <c r="C21" s="123"/>
      <c r="D21" s="123"/>
      <c r="E21" s="123"/>
      <c r="F21" s="123"/>
    </row>
    <row r="22" spans="1:6" ht="28.8">
      <c r="A22" s="59" t="s">
        <v>541</v>
      </c>
      <c r="B22" s="123"/>
      <c r="C22" s="123"/>
      <c r="D22" s="123"/>
      <c r="E22" s="123"/>
      <c r="F22" s="123"/>
    </row>
    <row r="23" spans="1:6" ht="14.4">
      <c r="A23" s="59" t="s">
        <v>542</v>
      </c>
      <c r="B23" s="123"/>
      <c r="C23" s="123"/>
      <c r="D23" s="123"/>
      <c r="E23" s="123"/>
      <c r="F23" s="123"/>
    </row>
    <row r="24" spans="1:6" ht="14.4">
      <c r="A24" s="59" t="s">
        <v>543</v>
      </c>
      <c r="B24" s="124"/>
      <c r="C24" s="60"/>
      <c r="D24" s="60"/>
      <c r="E24" s="60"/>
      <c r="F24" s="60"/>
    </row>
    <row r="25" spans="1:6" ht="14.4">
      <c r="A25" s="59" t="s">
        <v>544</v>
      </c>
      <c r="B25" s="124"/>
      <c r="C25" s="60"/>
      <c r="D25" s="60"/>
      <c r="E25" s="60"/>
      <c r="F25" s="60"/>
    </row>
    <row r="26" spans="1:6" ht="14.4">
      <c r="A26" s="67"/>
      <c r="B26" s="45"/>
      <c r="C26" s="45"/>
      <c r="D26" s="45"/>
      <c r="E26" s="45"/>
      <c r="F26" s="45"/>
    </row>
    <row r="27" spans="1:6" ht="14.4">
      <c r="A27" s="18" t="s">
        <v>545</v>
      </c>
      <c r="B27" s="45"/>
      <c r="C27" s="45"/>
      <c r="D27" s="45"/>
      <c r="E27" s="45"/>
      <c r="F27" s="45"/>
    </row>
    <row r="28" spans="1:6" ht="14.4">
      <c r="A28" s="59" t="s">
        <v>546</v>
      </c>
      <c r="B28" s="60"/>
      <c r="C28" s="60"/>
      <c r="D28" s="60"/>
      <c r="E28" s="60"/>
      <c r="F28" s="60"/>
    </row>
    <row r="29" spans="1:6" ht="14.4">
      <c r="A29" s="67"/>
      <c r="B29" s="45"/>
      <c r="C29" s="45"/>
      <c r="D29" s="45"/>
      <c r="E29" s="45"/>
      <c r="F29" s="45"/>
    </row>
    <row r="30" spans="1:6" ht="14.4">
      <c r="A30" s="18" t="s">
        <v>547</v>
      </c>
      <c r="B30" s="45"/>
      <c r="C30" s="45"/>
      <c r="D30" s="45"/>
      <c r="E30" s="45"/>
      <c r="F30" s="45"/>
    </row>
    <row r="31" spans="1:6" ht="14.4">
      <c r="A31" s="59" t="s">
        <v>532</v>
      </c>
      <c r="B31" s="60"/>
      <c r="C31" s="60"/>
      <c r="D31" s="60"/>
      <c r="E31" s="60"/>
      <c r="F31" s="60"/>
    </row>
    <row r="32" spans="1:6" ht="14.4">
      <c r="A32" s="59" t="s">
        <v>536</v>
      </c>
      <c r="B32" s="60"/>
      <c r="C32" s="60"/>
      <c r="D32" s="60"/>
      <c r="E32" s="60"/>
      <c r="F32" s="60"/>
    </row>
    <row r="33" spans="1:6" ht="14.4">
      <c r="A33" s="59" t="s">
        <v>548</v>
      </c>
      <c r="B33" s="60"/>
      <c r="C33" s="60"/>
      <c r="D33" s="60"/>
      <c r="E33" s="60"/>
      <c r="F33" s="60"/>
    </row>
    <row r="34" spans="1:6" ht="14.4">
      <c r="A34" s="67"/>
      <c r="B34" s="45"/>
      <c r="C34" s="45"/>
      <c r="D34" s="45"/>
      <c r="E34" s="45"/>
      <c r="F34" s="45"/>
    </row>
    <row r="35" spans="1:6" ht="14.4">
      <c r="A35" s="18" t="s">
        <v>549</v>
      </c>
      <c r="B35" s="45"/>
      <c r="C35" s="45"/>
      <c r="D35" s="45"/>
      <c r="E35" s="45"/>
      <c r="F35" s="45"/>
    </row>
    <row r="36" spans="1:6" ht="14.4">
      <c r="A36" s="59" t="s">
        <v>550</v>
      </c>
      <c r="B36" s="60"/>
      <c r="C36" s="60"/>
      <c r="D36" s="60"/>
      <c r="E36" s="60"/>
      <c r="F36" s="60"/>
    </row>
    <row r="37" spans="1:6" ht="14.4">
      <c r="A37" s="59" t="s">
        <v>551</v>
      </c>
      <c r="B37" s="60"/>
      <c r="C37" s="60"/>
      <c r="D37" s="60"/>
      <c r="E37" s="60"/>
      <c r="F37" s="60"/>
    </row>
    <row r="38" spans="1:6" ht="14.4">
      <c r="A38" s="59" t="s">
        <v>552</v>
      </c>
      <c r="B38" s="124"/>
      <c r="C38" s="60"/>
      <c r="D38" s="60"/>
      <c r="E38" s="60"/>
      <c r="F38" s="60"/>
    </row>
    <row r="39" spans="1:6" ht="14.4">
      <c r="A39" s="67"/>
      <c r="B39" s="45"/>
      <c r="C39" s="45"/>
      <c r="D39" s="45"/>
      <c r="E39" s="45"/>
      <c r="F39" s="45"/>
    </row>
    <row r="40" spans="1:6" ht="14.4">
      <c r="A40" s="18" t="s">
        <v>553</v>
      </c>
      <c r="B40" s="60"/>
      <c r="C40" s="60"/>
      <c r="D40" s="60"/>
      <c r="E40" s="60"/>
      <c r="F40" s="60"/>
    </row>
    <row r="41" spans="1:6" ht="14.4">
      <c r="A41" s="67"/>
      <c r="B41" s="45"/>
      <c r="C41" s="45"/>
      <c r="D41" s="45"/>
      <c r="E41" s="45"/>
      <c r="F41" s="45"/>
    </row>
    <row r="42" spans="1:6" ht="14.4">
      <c r="A42" s="18" t="s">
        <v>554</v>
      </c>
      <c r="B42" s="45"/>
      <c r="C42" s="45"/>
      <c r="D42" s="45"/>
      <c r="E42" s="45"/>
      <c r="F42" s="45"/>
    </row>
    <row r="43" spans="1:6" ht="14.4">
      <c r="A43" s="59" t="s">
        <v>555</v>
      </c>
      <c r="B43" s="60"/>
      <c r="C43" s="60"/>
      <c r="D43" s="60"/>
      <c r="E43" s="60"/>
      <c r="F43" s="60"/>
    </row>
    <row r="44" spans="1:6" ht="14.4">
      <c r="A44" s="59" t="s">
        <v>556</v>
      </c>
      <c r="B44" s="60"/>
      <c r="C44" s="60"/>
      <c r="D44" s="60"/>
      <c r="E44" s="60"/>
      <c r="F44" s="60"/>
    </row>
    <row r="45" spans="1:6" ht="14.4">
      <c r="A45" s="59" t="s">
        <v>557</v>
      </c>
      <c r="B45" s="60"/>
      <c r="C45" s="60"/>
      <c r="D45" s="60"/>
      <c r="E45" s="60"/>
      <c r="F45" s="60"/>
    </row>
    <row r="46" spans="1:6" ht="14.4">
      <c r="A46" s="67"/>
      <c r="B46" s="45"/>
      <c r="C46" s="45"/>
      <c r="D46" s="45"/>
      <c r="E46" s="45"/>
      <c r="F46" s="45"/>
    </row>
    <row r="47" spans="1:6" ht="28.8">
      <c r="A47" s="18" t="s">
        <v>558</v>
      </c>
      <c r="B47" s="45"/>
      <c r="C47" s="45"/>
      <c r="D47" s="45"/>
      <c r="E47" s="45"/>
      <c r="F47" s="45"/>
    </row>
    <row r="48" spans="1:6" ht="14.4">
      <c r="A48" s="59" t="s">
        <v>556</v>
      </c>
      <c r="B48" s="123"/>
      <c r="C48" s="123"/>
      <c r="D48" s="123"/>
      <c r="E48" s="123"/>
      <c r="F48" s="123"/>
    </row>
    <row r="49" spans="1:6" ht="14.4">
      <c r="A49" s="59" t="s">
        <v>557</v>
      </c>
      <c r="B49" s="123"/>
      <c r="C49" s="123"/>
      <c r="D49" s="123"/>
      <c r="E49" s="123"/>
      <c r="F49" s="123"/>
    </row>
    <row r="50" spans="1:6" ht="14.4">
      <c r="A50" s="67"/>
      <c r="B50" s="45"/>
      <c r="C50" s="45"/>
      <c r="D50" s="45"/>
      <c r="E50" s="45"/>
      <c r="F50" s="45"/>
    </row>
    <row r="51" spans="1:6" ht="14.4">
      <c r="A51" s="18" t="s">
        <v>559</v>
      </c>
      <c r="B51" s="45"/>
      <c r="C51" s="45"/>
      <c r="D51" s="45"/>
      <c r="E51" s="45"/>
      <c r="F51" s="45"/>
    </row>
    <row r="52" spans="1:6" ht="14.4">
      <c r="A52" s="59" t="s">
        <v>556</v>
      </c>
      <c r="B52" s="60"/>
      <c r="C52" s="60"/>
      <c r="D52" s="60"/>
      <c r="E52" s="60"/>
      <c r="F52" s="60"/>
    </row>
    <row r="53" spans="1:6" ht="14.4">
      <c r="A53" s="59" t="s">
        <v>557</v>
      </c>
      <c r="B53" s="60"/>
      <c r="C53" s="60"/>
      <c r="D53" s="60"/>
      <c r="E53" s="60"/>
      <c r="F53" s="60"/>
    </row>
    <row r="54" spans="1:6" ht="14.4">
      <c r="A54" s="59" t="s">
        <v>560</v>
      </c>
      <c r="B54" s="60"/>
      <c r="C54" s="60"/>
      <c r="D54" s="60"/>
      <c r="E54" s="60"/>
      <c r="F54" s="60"/>
    </row>
    <row r="55" spans="1:6" ht="14.4">
      <c r="A55" s="67"/>
      <c r="B55" s="45"/>
      <c r="C55" s="45"/>
      <c r="D55" s="45"/>
      <c r="E55" s="45"/>
      <c r="F55" s="45"/>
    </row>
    <row r="56" spans="1:6" ht="44.25" customHeight="1">
      <c r="A56" s="18" t="s">
        <v>561</v>
      </c>
      <c r="B56" s="45"/>
      <c r="C56" s="45"/>
      <c r="D56" s="45"/>
      <c r="E56" s="45"/>
      <c r="F56" s="45"/>
    </row>
    <row r="57" spans="1:6" ht="20.100000000000001" customHeight="1">
      <c r="A57" s="59" t="s">
        <v>556</v>
      </c>
      <c r="B57" s="60"/>
      <c r="C57" s="60"/>
      <c r="D57" s="60"/>
      <c r="E57" s="60"/>
      <c r="F57" s="60"/>
    </row>
    <row r="58" spans="1:6" ht="20.100000000000001" customHeight="1">
      <c r="A58" s="59" t="s">
        <v>557</v>
      </c>
      <c r="B58" s="60"/>
      <c r="C58" s="60"/>
      <c r="D58" s="60"/>
      <c r="E58" s="60"/>
      <c r="F58" s="60"/>
    </row>
    <row r="59" spans="1:6" ht="20.100000000000001" customHeight="1">
      <c r="A59" s="67"/>
      <c r="B59" s="45"/>
      <c r="C59" s="45"/>
      <c r="D59" s="45"/>
      <c r="E59" s="45"/>
      <c r="F59" s="45"/>
    </row>
    <row r="60" spans="1:6" ht="20.100000000000001" customHeight="1">
      <c r="A60" s="18" t="s">
        <v>562</v>
      </c>
      <c r="B60" s="45"/>
      <c r="C60" s="45"/>
      <c r="D60" s="45"/>
      <c r="E60" s="45"/>
      <c r="F60" s="45"/>
    </row>
    <row r="61" spans="1:6" ht="20.100000000000001" customHeight="1">
      <c r="A61" s="59" t="s">
        <v>563</v>
      </c>
      <c r="B61" s="60"/>
      <c r="C61" s="60"/>
      <c r="D61" s="60"/>
      <c r="E61" s="60"/>
      <c r="F61" s="60"/>
    </row>
    <row r="62" spans="1:6" ht="20.100000000000001" customHeight="1">
      <c r="A62" s="59" t="s">
        <v>564</v>
      </c>
      <c r="B62" s="124"/>
      <c r="C62" s="60"/>
      <c r="D62" s="60"/>
      <c r="E62" s="60"/>
      <c r="F62" s="60"/>
    </row>
    <row r="63" spans="1:6" ht="20.100000000000001" customHeight="1">
      <c r="A63" s="67"/>
      <c r="B63" s="45"/>
      <c r="C63" s="45"/>
      <c r="D63" s="45"/>
      <c r="E63" s="45"/>
      <c r="F63" s="45"/>
    </row>
    <row r="64" spans="1:6" ht="20.100000000000001" customHeight="1">
      <c r="A64" s="18" t="s">
        <v>565</v>
      </c>
      <c r="B64" s="45"/>
      <c r="C64" s="45"/>
      <c r="D64" s="45"/>
      <c r="E64" s="45"/>
      <c r="F64" s="45"/>
    </row>
    <row r="65" spans="1:6" ht="20.100000000000001" customHeight="1">
      <c r="A65" s="59" t="s">
        <v>566</v>
      </c>
      <c r="B65" s="60"/>
      <c r="C65" s="60"/>
      <c r="D65" s="60"/>
      <c r="E65" s="60"/>
      <c r="F65" s="60"/>
    </row>
    <row r="66" spans="1:6" ht="20.100000000000001" customHeight="1">
      <c r="A66" s="59" t="s">
        <v>567</v>
      </c>
      <c r="B66" s="60"/>
      <c r="C66" s="60"/>
      <c r="D66" s="60"/>
      <c r="E66" s="60"/>
      <c r="F66" s="60"/>
    </row>
    <row r="67" spans="1:6" ht="20.100000000000001" customHeight="1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4.4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>
      <c r="A1" s="165" t="s">
        <v>124</v>
      </c>
      <c r="B1" s="166"/>
      <c r="C1" s="166"/>
      <c r="D1" s="166"/>
      <c r="E1" s="166"/>
      <c r="F1" s="166"/>
      <c r="G1" s="166"/>
      <c r="H1" s="167"/>
    </row>
    <row r="2" spans="1:8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1"/>
      <c r="H2" s="112"/>
    </row>
    <row r="3" spans="1:8" ht="15" customHeight="1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>
      <c r="A4" s="113" t="str">
        <f>'Formato 1'!A4</f>
        <v xml:space="preserve">Al 31 de Diciembre de 2024 y al 30 de Junio de 2025 </v>
      </c>
      <c r="B4" s="114"/>
      <c r="C4" s="114"/>
      <c r="D4" s="114"/>
      <c r="E4" s="114"/>
      <c r="F4" s="114"/>
      <c r="G4" s="114"/>
      <c r="H4" s="115"/>
    </row>
    <row r="5" spans="1:8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>
      <c r="A7" s="102"/>
      <c r="B7" s="103"/>
      <c r="C7" s="103"/>
      <c r="D7" s="103"/>
      <c r="E7" s="103"/>
      <c r="F7" s="103"/>
      <c r="G7" s="103"/>
      <c r="H7" s="103"/>
    </row>
    <row r="8" spans="1:8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>
      <c r="A17" s="107"/>
      <c r="B17" s="91"/>
      <c r="C17" s="91"/>
      <c r="D17" s="91"/>
      <c r="E17" s="91"/>
      <c r="F17" s="91"/>
      <c r="G17" s="91"/>
      <c r="H17" s="91"/>
    </row>
    <row r="18" spans="1:8">
      <c r="A18" s="8" t="s">
        <v>143</v>
      </c>
      <c r="B18" s="4">
        <v>419887.09</v>
      </c>
      <c r="C18" s="108"/>
      <c r="D18" s="108"/>
      <c r="E18" s="108"/>
      <c r="F18" s="4">
        <v>151887.66</v>
      </c>
      <c r="G18" s="108"/>
      <c r="H18" s="108"/>
    </row>
    <row r="19" spans="1:8" ht="16.5" customHeight="1">
      <c r="A19" s="107"/>
      <c r="B19" s="91"/>
      <c r="C19" s="91"/>
      <c r="D19" s="91"/>
      <c r="E19" s="91"/>
      <c r="F19" s="91"/>
      <c r="G19" s="91"/>
      <c r="H19" s="91"/>
    </row>
    <row r="20" spans="1:8" ht="14.4" customHeight="1">
      <c r="A20" s="8" t="s">
        <v>144</v>
      </c>
      <c r="B20" s="4">
        <f t="shared" ref="B20:H20" si="3">B8+B18</f>
        <v>419887.09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151887.66</v>
      </c>
      <c r="G20" s="4">
        <f t="shared" si="3"/>
        <v>0</v>
      </c>
      <c r="H20" s="4">
        <f t="shared" si="3"/>
        <v>0</v>
      </c>
    </row>
    <row r="21" spans="1:8" ht="16.5" customHeight="1">
      <c r="A21" s="107"/>
      <c r="B21" s="49"/>
      <c r="C21" s="49"/>
      <c r="D21" s="49"/>
      <c r="E21" s="49"/>
      <c r="F21" s="49"/>
      <c r="G21" s="49"/>
      <c r="H21" s="49"/>
    </row>
    <row r="22" spans="1:8" ht="16.5" customHeight="1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>
      <c r="A26" s="9"/>
      <c r="B26" s="49"/>
      <c r="C26" s="49"/>
      <c r="D26" s="49"/>
      <c r="E26" s="49"/>
      <c r="F26" s="49"/>
      <c r="G26" s="49"/>
      <c r="H26" s="49"/>
    </row>
    <row r="27" spans="1:8" ht="16.5" customHeight="1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>
      <c r="A32" s="61"/>
    </row>
    <row r="33" spans="1:8" ht="14.4" customHeight="1">
      <c r="A33" s="171" t="s">
        <v>154</v>
      </c>
      <c r="B33" s="171"/>
      <c r="C33" s="171"/>
      <c r="D33" s="171"/>
      <c r="E33" s="171"/>
      <c r="F33" s="171"/>
      <c r="G33" s="171"/>
      <c r="H33" s="171"/>
    </row>
    <row r="34" spans="1:8" ht="14.4" customHeight="1">
      <c r="A34" s="171"/>
      <c r="B34" s="171"/>
      <c r="C34" s="171"/>
      <c r="D34" s="171"/>
      <c r="E34" s="171"/>
      <c r="F34" s="171"/>
      <c r="G34" s="171"/>
      <c r="H34" s="171"/>
    </row>
    <row r="35" spans="1:8" ht="14.4" customHeight="1">
      <c r="A35" s="171"/>
      <c r="B35" s="171"/>
      <c r="C35" s="171"/>
      <c r="D35" s="171"/>
      <c r="E35" s="171"/>
      <c r="F35" s="171"/>
      <c r="G35" s="171"/>
      <c r="H35" s="171"/>
    </row>
    <row r="36" spans="1:8" ht="14.4" customHeight="1">
      <c r="A36" s="171"/>
      <c r="B36" s="171"/>
      <c r="C36" s="171"/>
      <c r="D36" s="171"/>
      <c r="E36" s="171"/>
      <c r="F36" s="171"/>
      <c r="G36" s="171"/>
      <c r="H36" s="171"/>
    </row>
    <row r="37" spans="1:8" ht="14.4" customHeight="1">
      <c r="A37" s="171"/>
      <c r="B37" s="171"/>
      <c r="C37" s="171"/>
      <c r="D37" s="171"/>
      <c r="E37" s="171"/>
      <c r="F37" s="171"/>
      <c r="G37" s="171"/>
      <c r="H37" s="171"/>
    </row>
    <row r="38" spans="1:8">
      <c r="A38" s="61"/>
    </row>
    <row r="39" spans="1:8" ht="28.8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>
      <c r="A40" s="45"/>
      <c r="B40" s="53"/>
      <c r="C40" s="53"/>
      <c r="D40" s="53"/>
      <c r="E40" s="53"/>
      <c r="F40" s="53"/>
    </row>
    <row r="41" spans="1:8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4.4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>
      <c r="A1" s="165" t="s">
        <v>165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>
      <c r="A4" s="113" t="s">
        <v>607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0" zoomScale="75" zoomScaleNormal="75" workbookViewId="0">
      <selection activeCell="G58" sqref="G58"/>
    </sheetView>
  </sheetViews>
  <sheetFormatPr baseColWidth="10" defaultColWidth="11" defaultRowHeight="14.4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>
      <c r="A1" s="165" t="s">
        <v>189</v>
      </c>
      <c r="B1" s="166"/>
      <c r="C1" s="166"/>
      <c r="D1" s="167"/>
    </row>
    <row r="2" spans="1:4">
      <c r="A2" s="110" t="str">
        <f>'Formato 1'!A2</f>
        <v xml:space="preserve"> Sistema para el Desarrollo Integral de la Familia del Municipio de San José Iturbide, Gto.</v>
      </c>
      <c r="B2" s="111"/>
      <c r="C2" s="111"/>
      <c r="D2" s="112"/>
    </row>
    <row r="3" spans="1:4">
      <c r="A3" s="113" t="s">
        <v>190</v>
      </c>
      <c r="B3" s="114"/>
      <c r="C3" s="114"/>
      <c r="D3" s="115"/>
    </row>
    <row r="4" spans="1:4">
      <c r="A4" s="113" t="str">
        <f>'Formato 3'!A4</f>
        <v>Del 1 de Enero al 30 de Junio de 2025 (b)</v>
      </c>
      <c r="B4" s="114"/>
      <c r="C4" s="114"/>
      <c r="D4" s="115"/>
    </row>
    <row r="5" spans="1:4">
      <c r="A5" s="116" t="s">
        <v>2</v>
      </c>
      <c r="B5" s="117"/>
      <c r="C5" s="117"/>
      <c r="D5" s="118"/>
    </row>
    <row r="6" spans="1:4" ht="15" customHeight="1"/>
    <row r="7" spans="1:4" ht="28.8">
      <c r="A7" s="13" t="s">
        <v>6</v>
      </c>
      <c r="B7" s="7" t="s">
        <v>191</v>
      </c>
      <c r="C7" s="7" t="s">
        <v>192</v>
      </c>
      <c r="D7" s="7" t="s">
        <v>193</v>
      </c>
    </row>
    <row r="8" spans="1:4">
      <c r="A8" s="3" t="s">
        <v>194</v>
      </c>
      <c r="B8" s="14">
        <f>SUM(B9:B11)</f>
        <v>16943801</v>
      </c>
      <c r="C8" s="14">
        <f>SUM(C9:C11)</f>
        <v>8384465.7999999998</v>
      </c>
      <c r="D8" s="14">
        <f>SUM(D9:D11)</f>
        <v>8384465.7999999998</v>
      </c>
    </row>
    <row r="9" spans="1:4">
      <c r="A9" s="58" t="s">
        <v>195</v>
      </c>
      <c r="B9" s="94">
        <v>16943801</v>
      </c>
      <c r="C9" s="94">
        <v>8384465.7999999998</v>
      </c>
      <c r="D9" s="94">
        <v>8384465.7999999998</v>
      </c>
    </row>
    <row r="10" spans="1:4">
      <c r="A10" s="58" t="s">
        <v>196</v>
      </c>
      <c r="B10" s="94">
        <v>0</v>
      </c>
      <c r="C10" s="94">
        <v>0</v>
      </c>
      <c r="D10" s="94">
        <v>0</v>
      </c>
    </row>
    <row r="11" spans="1:4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>
      <c r="A12" s="46"/>
      <c r="B12" s="91"/>
      <c r="C12" s="91"/>
      <c r="D12" s="91"/>
    </row>
    <row r="13" spans="1:4">
      <c r="A13" s="3" t="s">
        <v>198</v>
      </c>
      <c r="B13" s="14">
        <f>B14+B15</f>
        <v>16943801</v>
      </c>
      <c r="C13" s="14">
        <f>C14+C15</f>
        <v>22017602.710000001</v>
      </c>
      <c r="D13" s="14">
        <f>D14+D15</f>
        <v>22017602.710000001</v>
      </c>
    </row>
    <row r="14" spans="1:4">
      <c r="A14" s="58" t="s">
        <v>199</v>
      </c>
      <c r="B14" s="94">
        <v>16943801</v>
      </c>
      <c r="C14" s="94">
        <v>22017602.710000001</v>
      </c>
      <c r="D14" s="94">
        <v>22017602.710000001</v>
      </c>
    </row>
    <row r="15" spans="1:4">
      <c r="A15" s="58" t="s">
        <v>200</v>
      </c>
      <c r="B15" s="94">
        <v>0</v>
      </c>
      <c r="C15" s="94">
        <v>0</v>
      </c>
      <c r="D15" s="94">
        <v>0</v>
      </c>
    </row>
    <row r="16" spans="1:4">
      <c r="A16" s="46"/>
      <c r="B16" s="91"/>
      <c r="C16" s="91"/>
      <c r="D16" s="91"/>
    </row>
    <row r="17" spans="1:4">
      <c r="A17" s="3" t="s">
        <v>201</v>
      </c>
      <c r="B17" s="15">
        <v>0</v>
      </c>
      <c r="C17" s="14">
        <f>C18+C19</f>
        <v>11058179.720000001</v>
      </c>
      <c r="D17" s="14">
        <f>D18+D19</f>
        <v>11058179.720000001</v>
      </c>
    </row>
    <row r="18" spans="1:4">
      <c r="A18" s="58" t="s">
        <v>202</v>
      </c>
      <c r="B18" s="16">
        <v>0</v>
      </c>
      <c r="C18" s="47">
        <v>11058179.720000001</v>
      </c>
      <c r="D18" s="47">
        <v>11058179.720000001</v>
      </c>
    </row>
    <row r="19" spans="1:4">
      <c r="A19" s="58" t="s">
        <v>203</v>
      </c>
      <c r="B19" s="16">
        <v>0</v>
      </c>
      <c r="C19" s="47">
        <v>0</v>
      </c>
      <c r="D19" s="47">
        <v>0</v>
      </c>
    </row>
    <row r="20" spans="1:4">
      <c r="A20" s="46"/>
      <c r="B20" s="91"/>
      <c r="C20" s="91"/>
      <c r="D20" s="91"/>
    </row>
    <row r="21" spans="1:4">
      <c r="A21" s="3" t="s">
        <v>204</v>
      </c>
      <c r="B21" s="14">
        <f>B8-B13+B17</f>
        <v>0</v>
      </c>
      <c r="C21" s="14">
        <f>C8-C13+C17</f>
        <v>-2574957.1899999995</v>
      </c>
      <c r="D21" s="14">
        <f>D8-D13+D17</f>
        <v>-2574957.1899999995</v>
      </c>
    </row>
    <row r="22" spans="1:4">
      <c r="A22" s="3"/>
      <c r="B22" s="91"/>
      <c r="C22" s="91"/>
      <c r="D22" s="91"/>
    </row>
    <row r="23" spans="1:4">
      <c r="A23" s="3" t="s">
        <v>205</v>
      </c>
      <c r="B23" s="14">
        <f>B21-B11</f>
        <v>0</v>
      </c>
      <c r="C23" s="14">
        <f>C21-C11</f>
        <v>-2574957.1899999995</v>
      </c>
      <c r="D23" s="14">
        <f>D21-D11</f>
        <v>-2574957.1899999995</v>
      </c>
    </row>
    <row r="24" spans="1:4">
      <c r="A24" s="3"/>
      <c r="B24" s="17"/>
      <c r="C24" s="17"/>
      <c r="D24" s="17"/>
    </row>
    <row r="25" spans="1:4">
      <c r="A25" s="18" t="s">
        <v>206</v>
      </c>
      <c r="B25" s="14">
        <f>B23-B17</f>
        <v>0</v>
      </c>
      <c r="C25" s="14">
        <f>C23-C17</f>
        <v>-13633136.91</v>
      </c>
      <c r="D25" s="14">
        <f>D23-D17</f>
        <v>-13633136.91</v>
      </c>
    </row>
    <row r="26" spans="1:4">
      <c r="A26" s="19"/>
      <c r="B26" s="82"/>
      <c r="C26" s="82"/>
      <c r="D26" s="82"/>
    </row>
    <row r="27" spans="1:4">
      <c r="A27" s="61"/>
    </row>
    <row r="28" spans="1:4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58" t="s">
        <v>211</v>
      </c>
      <c r="B30" s="47">
        <v>0</v>
      </c>
      <c r="C30" s="47">
        <v>0</v>
      </c>
      <c r="D30" s="47">
        <v>0</v>
      </c>
    </row>
    <row r="31" spans="1:4">
      <c r="A31" s="58" t="s">
        <v>212</v>
      </c>
      <c r="B31" s="47">
        <v>0</v>
      </c>
      <c r="C31" s="47">
        <v>0</v>
      </c>
      <c r="D31" s="47">
        <v>0</v>
      </c>
    </row>
    <row r="32" spans="1:4">
      <c r="A32" s="45"/>
      <c r="B32" s="49"/>
      <c r="C32" s="49"/>
      <c r="D32" s="49"/>
    </row>
    <row r="33" spans="1:4" ht="14.4" customHeight="1">
      <c r="A33" s="3" t="s">
        <v>213</v>
      </c>
      <c r="B33" s="4">
        <f>B25+B29</f>
        <v>0</v>
      </c>
      <c r="C33" s="4">
        <f>C25+C29</f>
        <v>-13633136.91</v>
      </c>
      <c r="D33" s="4">
        <f>D25+D29</f>
        <v>-13633136.91</v>
      </c>
    </row>
    <row r="34" spans="1:4" ht="14.4" customHeight="1">
      <c r="A34" s="55"/>
      <c r="B34" s="56"/>
      <c r="C34" s="56"/>
      <c r="D34" s="56"/>
    </row>
    <row r="35" spans="1:4" ht="14.4" customHeight="1">
      <c r="A35" s="61"/>
    </row>
    <row r="36" spans="1:4" ht="14.4" customHeight="1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" customHeight="1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58" t="s">
        <v>216</v>
      </c>
      <c r="B38" s="47">
        <v>0</v>
      </c>
      <c r="C38" s="47">
        <v>0</v>
      </c>
      <c r="D38" s="47">
        <v>0</v>
      </c>
    </row>
    <row r="39" spans="1:4">
      <c r="A39" s="58" t="s">
        <v>217</v>
      </c>
      <c r="B39" s="47">
        <v>0</v>
      </c>
      <c r="C39" s="47">
        <v>0</v>
      </c>
      <c r="D39" s="47">
        <v>0</v>
      </c>
    </row>
    <row r="40" spans="1:4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58" t="s">
        <v>219</v>
      </c>
      <c r="B41" s="47">
        <v>0</v>
      </c>
      <c r="C41" s="47">
        <v>0</v>
      </c>
      <c r="D41" s="47">
        <v>0</v>
      </c>
    </row>
    <row r="42" spans="1:4">
      <c r="A42" s="58" t="s">
        <v>220</v>
      </c>
      <c r="B42" s="47">
        <v>0</v>
      </c>
      <c r="C42" s="47">
        <v>0</v>
      </c>
      <c r="D42" s="47">
        <v>0</v>
      </c>
    </row>
    <row r="43" spans="1:4">
      <c r="A43" s="45"/>
      <c r="B43" s="49"/>
      <c r="C43" s="49"/>
      <c r="D43" s="49"/>
    </row>
    <row r="44" spans="1:4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0"/>
      <c r="B45" s="56"/>
      <c r="C45" s="56"/>
      <c r="D45" s="56"/>
    </row>
    <row r="47" spans="1:4" ht="28.8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>
      <c r="A48" s="95" t="s">
        <v>222</v>
      </c>
      <c r="B48" s="96">
        <f>B9</f>
        <v>16943801</v>
      </c>
      <c r="C48" s="96">
        <f>C9</f>
        <v>8384465.7999999998</v>
      </c>
      <c r="D48" s="96">
        <f>D9</f>
        <v>8384465.7999999998</v>
      </c>
    </row>
    <row r="49" spans="1:4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216</v>
      </c>
      <c r="B50" s="47">
        <v>0</v>
      </c>
      <c r="C50" s="47">
        <v>0</v>
      </c>
      <c r="D50" s="47">
        <v>0</v>
      </c>
    </row>
    <row r="51" spans="1:4">
      <c r="A51" s="97" t="s">
        <v>219</v>
      </c>
      <c r="B51" s="47">
        <v>0</v>
      </c>
      <c r="C51" s="47">
        <v>0</v>
      </c>
      <c r="D51" s="47">
        <v>0</v>
      </c>
    </row>
    <row r="52" spans="1:4">
      <c r="A52" s="45"/>
      <c r="B52" s="49"/>
      <c r="C52" s="49"/>
      <c r="D52" s="49"/>
    </row>
    <row r="53" spans="1:4">
      <c r="A53" s="58" t="s">
        <v>199</v>
      </c>
      <c r="B53" s="47">
        <f>B14</f>
        <v>16943801</v>
      </c>
      <c r="C53" s="47">
        <f>C14</f>
        <v>22017602.710000001</v>
      </c>
      <c r="D53" s="47">
        <f>D14</f>
        <v>22017602.710000001</v>
      </c>
    </row>
    <row r="54" spans="1:4">
      <c r="A54" s="45"/>
      <c r="B54" s="49"/>
      <c r="C54" s="49"/>
      <c r="D54" s="49"/>
    </row>
    <row r="55" spans="1:4">
      <c r="A55" s="58" t="s">
        <v>202</v>
      </c>
      <c r="B55" s="22">
        <v>0</v>
      </c>
      <c r="C55" s="47">
        <f>C18</f>
        <v>11058179.720000001</v>
      </c>
      <c r="D55" s="47">
        <f>D18</f>
        <v>11058179.720000001</v>
      </c>
    </row>
    <row r="56" spans="1:4">
      <c r="A56" s="45"/>
      <c r="B56" s="49"/>
      <c r="C56" s="49"/>
      <c r="D56" s="49"/>
    </row>
    <row r="57" spans="1:4">
      <c r="A57" s="18" t="s">
        <v>224</v>
      </c>
      <c r="B57" s="4">
        <f>B48+B49-B53+B55</f>
        <v>0</v>
      </c>
      <c r="C57" s="4">
        <f>C48+C49-C53+C55</f>
        <v>-2574957.1899999995</v>
      </c>
      <c r="D57" s="4">
        <f>D48+D49-D53+D55</f>
        <v>-2574957.1899999995</v>
      </c>
    </row>
    <row r="58" spans="1:4">
      <c r="A58" s="23"/>
      <c r="B58" s="24"/>
      <c r="C58" s="24"/>
      <c r="D58" s="24"/>
    </row>
    <row r="59" spans="1:4">
      <c r="A59" s="18" t="s">
        <v>225</v>
      </c>
      <c r="B59" s="4">
        <f>B57-B49</f>
        <v>0</v>
      </c>
      <c r="C59" s="4">
        <f>C57-C49</f>
        <v>-2574957.1899999995</v>
      </c>
      <c r="D59" s="4">
        <f>D57-D49</f>
        <v>-2574957.1899999995</v>
      </c>
    </row>
    <row r="60" spans="1:4">
      <c r="A60" s="55"/>
      <c r="B60" s="56"/>
      <c r="C60" s="56"/>
      <c r="D60" s="56"/>
    </row>
    <row r="62" spans="1:4" ht="28.8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>
      <c r="A65" s="97" t="s">
        <v>217</v>
      </c>
      <c r="B65" s="94">
        <v>0</v>
      </c>
      <c r="C65" s="94">
        <v>0</v>
      </c>
      <c r="D65" s="94">
        <v>0</v>
      </c>
    </row>
    <row r="66" spans="1:4">
      <c r="A66" s="97" t="s">
        <v>220</v>
      </c>
      <c r="B66" s="94">
        <v>0</v>
      </c>
      <c r="C66" s="94">
        <v>0</v>
      </c>
      <c r="D66" s="94">
        <v>0</v>
      </c>
    </row>
    <row r="67" spans="1:4">
      <c r="A67" s="45"/>
      <c r="B67" s="91"/>
      <c r="C67" s="91"/>
      <c r="D67" s="91"/>
    </row>
    <row r="68" spans="1:4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>
      <c r="A69" s="45"/>
      <c r="B69" s="91"/>
      <c r="C69" s="91"/>
      <c r="D69" s="91"/>
    </row>
    <row r="70" spans="1:4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>
      <c r="A71" s="45"/>
      <c r="B71" s="91"/>
      <c r="C71" s="91"/>
      <c r="D71" s="91"/>
    </row>
    <row r="72" spans="1:4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>
      <c r="A73" s="45"/>
      <c r="B73" s="91"/>
      <c r="C73" s="91"/>
      <c r="D73" s="91"/>
    </row>
    <row r="74" spans="1:4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4" zoomScale="75" zoomScaleNormal="75" workbookViewId="0">
      <selection activeCell="F35" sqref="F35"/>
    </sheetView>
  </sheetViews>
  <sheetFormatPr baseColWidth="10" defaultColWidth="11" defaultRowHeight="14.4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>
      <c r="A1" s="165" t="s">
        <v>230</v>
      </c>
      <c r="B1" s="166"/>
      <c r="C1" s="166"/>
      <c r="D1" s="166"/>
      <c r="E1" s="166"/>
      <c r="F1" s="166"/>
      <c r="G1" s="167"/>
    </row>
    <row r="2" spans="1:7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2"/>
    </row>
    <row r="3" spans="1:7">
      <c r="A3" s="113" t="s">
        <v>231</v>
      </c>
      <c r="B3" s="114"/>
      <c r="C3" s="114"/>
      <c r="D3" s="114"/>
      <c r="E3" s="114"/>
      <c r="F3" s="114"/>
      <c r="G3" s="115"/>
    </row>
    <row r="4" spans="1:7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>
      <c r="A5" s="116" t="s">
        <v>2</v>
      </c>
      <c r="B5" s="117"/>
      <c r="C5" s="117"/>
      <c r="D5" s="117"/>
      <c r="E5" s="117"/>
      <c r="F5" s="117"/>
      <c r="G5" s="118"/>
    </row>
    <row r="6" spans="1:7">
      <c r="A6" s="172" t="s">
        <v>232</v>
      </c>
      <c r="B6" s="174" t="s">
        <v>233</v>
      </c>
      <c r="C6" s="174"/>
      <c r="D6" s="174"/>
      <c r="E6" s="174"/>
      <c r="F6" s="174"/>
      <c r="G6" s="174" t="s">
        <v>234</v>
      </c>
    </row>
    <row r="7" spans="1:7" ht="28.8">
      <c r="A7" s="173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4"/>
    </row>
    <row r="8" spans="1:7">
      <c r="A8" s="26" t="s">
        <v>239</v>
      </c>
      <c r="B8" s="91"/>
      <c r="C8" s="91"/>
      <c r="D8" s="91"/>
      <c r="E8" s="91"/>
      <c r="F8" s="91"/>
      <c r="G8" s="91"/>
    </row>
    <row r="9" spans="1:7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>
      <c r="A15" s="58" t="s">
        <v>246</v>
      </c>
      <c r="B15" s="47">
        <v>1799417</v>
      </c>
      <c r="C15" s="47">
        <v>0</v>
      </c>
      <c r="D15" s="47">
        <v>1799417</v>
      </c>
      <c r="E15" s="47">
        <v>1002732</v>
      </c>
      <c r="F15" s="47">
        <v>1002732</v>
      </c>
      <c r="G15" s="47">
        <f t="shared" si="0"/>
        <v>-796685</v>
      </c>
    </row>
    <row r="16" spans="1:7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>
      <c r="A34" s="58" t="s">
        <v>265</v>
      </c>
      <c r="B34" s="47">
        <v>15144384</v>
      </c>
      <c r="C34" s="47">
        <v>3080000</v>
      </c>
      <c r="D34" s="47">
        <v>18224384</v>
      </c>
      <c r="E34" s="47">
        <v>7381733.5</v>
      </c>
      <c r="F34" s="47">
        <v>7381733.5</v>
      </c>
      <c r="G34" s="47">
        <f>F34-B34</f>
        <v>-7762650.5</v>
      </c>
    </row>
    <row r="35" spans="1:7" ht="14.4" customHeight="1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>
      <c r="A40" s="45"/>
      <c r="B40" s="47"/>
      <c r="C40" s="47"/>
      <c r="D40" s="47"/>
      <c r="E40" s="47"/>
      <c r="F40" s="47"/>
      <c r="G40" s="47"/>
    </row>
    <row r="41" spans="1:7">
      <c r="A41" s="3" t="s">
        <v>271</v>
      </c>
      <c r="B41" s="4">
        <f t="shared" ref="B41:G41" si="7">SUM(B9,B10,B11,B12,B13,B14,B15,B16,B28,B34,B35,B37)</f>
        <v>16943801</v>
      </c>
      <c r="C41" s="4">
        <f t="shared" si="7"/>
        <v>3080000</v>
      </c>
      <c r="D41" s="4">
        <f t="shared" si="7"/>
        <v>20023801</v>
      </c>
      <c r="E41" s="4">
        <f t="shared" si="7"/>
        <v>8384465.5</v>
      </c>
      <c r="F41" s="4">
        <f t="shared" si="7"/>
        <v>8384465.5</v>
      </c>
      <c r="G41" s="4">
        <f t="shared" si="7"/>
        <v>-8559335.5</v>
      </c>
    </row>
    <row r="42" spans="1:7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>
      <c r="A43" s="45"/>
      <c r="B43" s="49"/>
      <c r="C43" s="49"/>
      <c r="D43" s="49"/>
      <c r="E43" s="49"/>
      <c r="F43" s="49"/>
      <c r="G43" s="49"/>
    </row>
    <row r="44" spans="1:7">
      <c r="A44" s="3" t="s">
        <v>273</v>
      </c>
      <c r="B44" s="49"/>
      <c r="C44" s="49"/>
      <c r="D44" s="49"/>
      <c r="E44" s="49"/>
      <c r="F44" s="49"/>
      <c r="G44" s="49"/>
    </row>
    <row r="45" spans="1:7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>
      <c r="A64" s="45"/>
      <c r="B64" s="49"/>
      <c r="C64" s="49"/>
      <c r="D64" s="49"/>
      <c r="E64" s="49"/>
      <c r="F64" s="49"/>
      <c r="G64" s="49"/>
    </row>
    <row r="65" spans="1:7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>
      <c r="A66" s="45"/>
      <c r="B66" s="49"/>
      <c r="C66" s="49"/>
      <c r="D66" s="49"/>
      <c r="E66" s="49"/>
      <c r="F66" s="49"/>
      <c r="G66" s="49"/>
    </row>
    <row r="67" spans="1:7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>
      <c r="A69" s="45"/>
      <c r="B69" s="49"/>
      <c r="C69" s="49"/>
      <c r="D69" s="49"/>
      <c r="E69" s="49"/>
      <c r="F69" s="49"/>
      <c r="G69" s="49"/>
    </row>
    <row r="70" spans="1:7">
      <c r="A70" s="3" t="s">
        <v>296</v>
      </c>
      <c r="B70" s="4">
        <f t="shared" ref="B70:G70" si="16">B41+B65+B67</f>
        <v>16943801</v>
      </c>
      <c r="C70" s="4">
        <f t="shared" si="16"/>
        <v>3080000</v>
      </c>
      <c r="D70" s="4">
        <f t="shared" si="16"/>
        <v>20023801</v>
      </c>
      <c r="E70" s="4">
        <f t="shared" si="16"/>
        <v>8384465.5</v>
      </c>
      <c r="F70" s="4">
        <f t="shared" si="16"/>
        <v>8384465.5</v>
      </c>
      <c r="G70" s="4">
        <f t="shared" si="16"/>
        <v>-8559335.5</v>
      </c>
    </row>
    <row r="71" spans="1:7">
      <c r="A71" s="45"/>
      <c r="B71" s="49"/>
      <c r="C71" s="49"/>
      <c r="D71" s="49"/>
      <c r="E71" s="49"/>
      <c r="F71" s="49"/>
      <c r="G71" s="49"/>
    </row>
    <row r="72" spans="1:7">
      <c r="A72" s="3" t="s">
        <v>297</v>
      </c>
      <c r="B72" s="49"/>
      <c r="C72" s="49"/>
      <c r="D72" s="49"/>
      <c r="E72" s="49"/>
      <c r="F72" s="49"/>
      <c r="G72" s="49"/>
    </row>
    <row r="73" spans="1:7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="75" zoomScaleNormal="75" workbookViewId="0">
      <selection activeCell="F29" sqref="F29:F37"/>
    </sheetView>
  </sheetViews>
  <sheetFormatPr baseColWidth="10" defaultColWidth="11" defaultRowHeight="14.4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>
      <c r="A1" s="177" t="s">
        <v>301</v>
      </c>
      <c r="B1" s="166"/>
      <c r="C1" s="166"/>
      <c r="D1" s="166"/>
      <c r="E1" s="166"/>
      <c r="F1" s="166"/>
      <c r="G1" s="167"/>
    </row>
    <row r="2" spans="1:7">
      <c r="A2" s="125" t="str">
        <f>'Formato 1'!A2</f>
        <v xml:space="preserve"> Sistema para el Desarrollo Integral de la Familia del Municipio de San José Iturbide, Gto.</v>
      </c>
      <c r="B2" s="125"/>
      <c r="C2" s="125"/>
      <c r="D2" s="125"/>
      <c r="E2" s="125"/>
      <c r="F2" s="125"/>
      <c r="G2" s="125"/>
    </row>
    <row r="3" spans="1:7">
      <c r="A3" s="126" t="s">
        <v>302</v>
      </c>
      <c r="B3" s="126"/>
      <c r="C3" s="126"/>
      <c r="D3" s="126"/>
      <c r="E3" s="126"/>
      <c r="F3" s="126"/>
      <c r="G3" s="126"/>
    </row>
    <row r="4" spans="1:7">
      <c r="A4" s="126" t="s">
        <v>303</v>
      </c>
      <c r="B4" s="126"/>
      <c r="C4" s="126"/>
      <c r="D4" s="126"/>
      <c r="E4" s="126"/>
      <c r="F4" s="126"/>
      <c r="G4" s="126"/>
    </row>
    <row r="5" spans="1:7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>
      <c r="A6" s="127" t="s">
        <v>2</v>
      </c>
      <c r="B6" s="127"/>
      <c r="C6" s="127"/>
      <c r="D6" s="127"/>
      <c r="E6" s="127"/>
      <c r="F6" s="127"/>
      <c r="G6" s="127"/>
    </row>
    <row r="7" spans="1:7">
      <c r="A7" s="175" t="s">
        <v>6</v>
      </c>
      <c r="B7" s="175" t="s">
        <v>304</v>
      </c>
      <c r="C7" s="175"/>
      <c r="D7" s="175"/>
      <c r="E7" s="175"/>
      <c r="F7" s="175"/>
      <c r="G7" s="176" t="s">
        <v>305</v>
      </c>
    </row>
    <row r="8" spans="1:7" ht="28.8">
      <c r="A8" s="175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5"/>
    </row>
    <row r="9" spans="1:7">
      <c r="A9" s="27" t="s">
        <v>310</v>
      </c>
      <c r="B9" s="83">
        <f t="shared" ref="B9:G9" si="0">SUM(B10,B18,B28,B38,B48,B58,B62,B71,B75)</f>
        <v>16943801</v>
      </c>
      <c r="C9" s="83">
        <f t="shared" si="0"/>
        <v>16730000</v>
      </c>
      <c r="D9" s="83">
        <f t="shared" si="0"/>
        <v>33673801</v>
      </c>
      <c r="E9" s="83">
        <f t="shared" si="0"/>
        <v>22017603.030000001</v>
      </c>
      <c r="F9" s="83">
        <f t="shared" si="0"/>
        <v>22017603.030000001</v>
      </c>
      <c r="G9" s="83">
        <f t="shared" si="0"/>
        <v>11656197.969999999</v>
      </c>
    </row>
    <row r="10" spans="1:7">
      <c r="A10" s="84" t="s">
        <v>311</v>
      </c>
      <c r="B10" s="83">
        <f t="shared" ref="B10:F10" si="1">SUM(B11:B17)</f>
        <v>11412749.800000001</v>
      </c>
      <c r="C10" s="83">
        <f t="shared" si="1"/>
        <v>900000</v>
      </c>
      <c r="D10" s="83">
        <f t="shared" si="1"/>
        <v>12312749.800000001</v>
      </c>
      <c r="E10" s="83">
        <f t="shared" si="1"/>
        <v>6501487.4900000002</v>
      </c>
      <c r="F10" s="83">
        <f t="shared" si="1"/>
        <v>6501487.4900000002</v>
      </c>
      <c r="G10" s="83">
        <f>SUM(G11:G17)</f>
        <v>5811262.3099999996</v>
      </c>
    </row>
    <row r="11" spans="1:7">
      <c r="A11" s="85" t="s">
        <v>312</v>
      </c>
      <c r="B11" s="75">
        <v>9102881</v>
      </c>
      <c r="C11" s="75">
        <v>0</v>
      </c>
      <c r="D11" s="75">
        <v>9102881</v>
      </c>
      <c r="E11" s="75">
        <v>4618751.2300000004</v>
      </c>
      <c r="F11" s="75">
        <v>4618751.2300000004</v>
      </c>
      <c r="G11" s="75">
        <f>D11-E11</f>
        <v>4484129.7699999996</v>
      </c>
    </row>
    <row r="12" spans="1:7">
      <c r="A12" s="85" t="s">
        <v>313</v>
      </c>
      <c r="B12" s="75">
        <v>507600</v>
      </c>
      <c r="C12" s="75">
        <v>0</v>
      </c>
      <c r="D12" s="75">
        <v>507600</v>
      </c>
      <c r="E12" s="75">
        <v>826785.9</v>
      </c>
      <c r="F12" s="75">
        <v>826785.9</v>
      </c>
      <c r="G12" s="75">
        <f t="shared" ref="G12:G17" si="2">D12-E12</f>
        <v>-319185.90000000002</v>
      </c>
    </row>
    <row r="13" spans="1:7">
      <c r="A13" s="85" t="s">
        <v>314</v>
      </c>
      <c r="B13" s="75">
        <v>1392268.8</v>
      </c>
      <c r="C13" s="75">
        <v>0</v>
      </c>
      <c r="D13" s="75">
        <v>1392268.8</v>
      </c>
      <c r="E13" s="75">
        <v>242430.27</v>
      </c>
      <c r="F13" s="75">
        <v>242430.27</v>
      </c>
      <c r="G13" s="75">
        <f t="shared" si="2"/>
        <v>1149838.53</v>
      </c>
    </row>
    <row r="14" spans="1:7">
      <c r="A14" s="85" t="s">
        <v>315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>
      <c r="A15" s="85" t="s">
        <v>316</v>
      </c>
      <c r="B15" s="75">
        <v>410000</v>
      </c>
      <c r="C15" s="75">
        <v>900000</v>
      </c>
      <c r="D15" s="75">
        <v>1310000</v>
      </c>
      <c r="E15" s="75">
        <v>813520.09</v>
      </c>
      <c r="F15" s="75">
        <v>813520.09</v>
      </c>
      <c r="G15" s="75">
        <f t="shared" si="2"/>
        <v>496479.91000000003</v>
      </c>
    </row>
    <row r="16" spans="1:7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>
      <c r="A18" s="84" t="s">
        <v>319</v>
      </c>
      <c r="B18" s="83">
        <f t="shared" ref="B18:G18" si="3">SUM(B19:B27)</f>
        <v>2062417</v>
      </c>
      <c r="C18" s="83">
        <f t="shared" si="3"/>
        <v>0</v>
      </c>
      <c r="D18" s="83">
        <f t="shared" si="3"/>
        <v>2062417</v>
      </c>
      <c r="E18" s="83">
        <f t="shared" si="3"/>
        <v>615755.47</v>
      </c>
      <c r="F18" s="83">
        <f>SUM(F19:F27)</f>
        <v>615755.47</v>
      </c>
      <c r="G18" s="83">
        <f t="shared" si="3"/>
        <v>1446661.53</v>
      </c>
    </row>
    <row r="19" spans="1:7">
      <c r="A19" s="85" t="s">
        <v>320</v>
      </c>
      <c r="B19" s="75">
        <v>302417</v>
      </c>
      <c r="C19" s="75">
        <v>0</v>
      </c>
      <c r="D19" s="75">
        <v>302417</v>
      </c>
      <c r="E19" s="75">
        <v>151833</v>
      </c>
      <c r="F19" s="75">
        <v>151833</v>
      </c>
      <c r="G19" s="75">
        <f>D19-E19</f>
        <v>150584</v>
      </c>
    </row>
    <row r="20" spans="1:7">
      <c r="A20" s="85" t="s">
        <v>321</v>
      </c>
      <c r="B20" s="75">
        <v>620000</v>
      </c>
      <c r="C20" s="75">
        <v>0</v>
      </c>
      <c r="D20" s="75">
        <v>620000</v>
      </c>
      <c r="E20" s="75">
        <v>143497.18</v>
      </c>
      <c r="F20" s="75">
        <v>143497.18</v>
      </c>
      <c r="G20" s="75">
        <f t="shared" ref="G20:G27" si="4">D20-E20</f>
        <v>476502.82</v>
      </c>
    </row>
    <row r="21" spans="1:7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>
      <c r="A22" s="85" t="s">
        <v>323</v>
      </c>
      <c r="B22" s="75">
        <v>210000</v>
      </c>
      <c r="C22" s="75">
        <v>0</v>
      </c>
      <c r="D22" s="75">
        <v>210000</v>
      </c>
      <c r="E22" s="75">
        <v>16344.54</v>
      </c>
      <c r="F22" s="75">
        <v>16344.54</v>
      </c>
      <c r="G22" s="75">
        <f t="shared" si="4"/>
        <v>193655.46</v>
      </c>
    </row>
    <row r="23" spans="1:7">
      <c r="A23" s="85" t="s">
        <v>324</v>
      </c>
      <c r="B23" s="75">
        <v>120000</v>
      </c>
      <c r="C23" s="75">
        <v>0</v>
      </c>
      <c r="D23" s="75">
        <v>120000</v>
      </c>
      <c r="E23" s="75">
        <v>0</v>
      </c>
      <c r="F23" s="75">
        <v>0</v>
      </c>
      <c r="G23" s="75">
        <f t="shared" si="4"/>
        <v>120000</v>
      </c>
    </row>
    <row r="24" spans="1:7">
      <c r="A24" s="85" t="s">
        <v>325</v>
      </c>
      <c r="B24" s="75">
        <v>695000</v>
      </c>
      <c r="C24" s="75">
        <v>0</v>
      </c>
      <c r="D24" s="75">
        <v>695000</v>
      </c>
      <c r="E24" s="75">
        <v>276184.75</v>
      </c>
      <c r="F24" s="75">
        <v>276184.75</v>
      </c>
      <c r="G24" s="75">
        <f t="shared" si="4"/>
        <v>418815.25</v>
      </c>
    </row>
    <row r="25" spans="1:7">
      <c r="A25" s="85" t="s">
        <v>326</v>
      </c>
      <c r="B25" s="75">
        <v>100000</v>
      </c>
      <c r="C25" s="75">
        <v>0</v>
      </c>
      <c r="D25" s="75">
        <v>100000</v>
      </c>
      <c r="E25" s="75">
        <v>27120</v>
      </c>
      <c r="F25" s="75">
        <v>27120</v>
      </c>
      <c r="G25" s="75">
        <f t="shared" si="4"/>
        <v>72880</v>
      </c>
    </row>
    <row r="26" spans="1:7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>
      <c r="A27" s="85" t="s">
        <v>328</v>
      </c>
      <c r="B27" s="75">
        <v>15000</v>
      </c>
      <c r="C27" s="75">
        <v>0</v>
      </c>
      <c r="D27" s="75">
        <v>15000</v>
      </c>
      <c r="E27" s="75">
        <v>776</v>
      </c>
      <c r="F27" s="75">
        <v>776</v>
      </c>
      <c r="G27" s="75">
        <f t="shared" si="4"/>
        <v>14224</v>
      </c>
    </row>
    <row r="28" spans="1:7">
      <c r="A28" s="84" t="s">
        <v>329</v>
      </c>
      <c r="B28" s="83">
        <f t="shared" ref="B28:G28" si="5">SUM(B29:B37)</f>
        <v>2118634.2000000002</v>
      </c>
      <c r="C28" s="83">
        <f t="shared" si="5"/>
        <v>15830000</v>
      </c>
      <c r="D28" s="83">
        <f t="shared" si="5"/>
        <v>17948634.199999999</v>
      </c>
      <c r="E28" s="83">
        <f t="shared" si="5"/>
        <v>14216225.07</v>
      </c>
      <c r="F28" s="83">
        <f t="shared" si="5"/>
        <v>14216225.07</v>
      </c>
      <c r="G28" s="83">
        <f t="shared" si="5"/>
        <v>3732409.13</v>
      </c>
    </row>
    <row r="29" spans="1:7">
      <c r="A29" s="85" t="s">
        <v>330</v>
      </c>
      <c r="B29" s="75">
        <v>350145.31</v>
      </c>
      <c r="C29" s="75">
        <v>0</v>
      </c>
      <c r="D29" s="75">
        <v>350145.31</v>
      </c>
      <c r="E29" s="75">
        <v>143816.51999999999</v>
      </c>
      <c r="F29" s="75">
        <v>143816.51999999999</v>
      </c>
      <c r="G29" s="75">
        <f>D29-E29</f>
        <v>206328.79</v>
      </c>
    </row>
    <row r="30" spans="1:7">
      <c r="A30" s="85" t="s">
        <v>331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>
      <c r="A31" s="85" t="s">
        <v>332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>
      <c r="A32" s="85" t="s">
        <v>333</v>
      </c>
      <c r="B32" s="75">
        <v>170000</v>
      </c>
      <c r="C32" s="75">
        <v>0</v>
      </c>
      <c r="D32" s="75">
        <v>170000</v>
      </c>
      <c r="E32" s="75">
        <v>153213.13</v>
      </c>
      <c r="F32" s="75">
        <v>153213.13</v>
      </c>
      <c r="G32" s="75">
        <f t="shared" si="6"/>
        <v>16786.869999999995</v>
      </c>
    </row>
    <row r="33" spans="1:7" ht="14.4" customHeight="1">
      <c r="A33" s="85" t="s">
        <v>334</v>
      </c>
      <c r="B33" s="75">
        <v>615000</v>
      </c>
      <c r="C33" s="75">
        <v>0</v>
      </c>
      <c r="D33" s="75">
        <v>615000</v>
      </c>
      <c r="E33" s="75">
        <v>296537.19</v>
      </c>
      <c r="F33" s="75">
        <v>296537.19</v>
      </c>
      <c r="G33" s="75">
        <f t="shared" si="6"/>
        <v>318462.81</v>
      </c>
    </row>
    <row r="34" spans="1:7" ht="14.4" customHeight="1">
      <c r="A34" s="85" t="s">
        <v>335</v>
      </c>
      <c r="B34" s="75">
        <v>30000</v>
      </c>
      <c r="C34" s="75">
        <v>0</v>
      </c>
      <c r="D34" s="75">
        <v>30000</v>
      </c>
      <c r="E34" s="75">
        <v>14778.4</v>
      </c>
      <c r="F34" s="75">
        <v>14778.4</v>
      </c>
      <c r="G34" s="75">
        <f t="shared" si="6"/>
        <v>15221.6</v>
      </c>
    </row>
    <row r="35" spans="1:7" ht="14.4" customHeight="1">
      <c r="A35" s="85" t="s">
        <v>336</v>
      </c>
      <c r="B35" s="75">
        <v>70000</v>
      </c>
      <c r="C35" s="75">
        <v>0</v>
      </c>
      <c r="D35" s="75">
        <v>70000</v>
      </c>
      <c r="E35" s="75">
        <v>54456.61</v>
      </c>
      <c r="F35" s="75">
        <v>54456.61</v>
      </c>
      <c r="G35" s="75">
        <f t="shared" si="6"/>
        <v>15543.39</v>
      </c>
    </row>
    <row r="36" spans="1:7" ht="14.4" customHeight="1">
      <c r="A36" s="85" t="s">
        <v>337</v>
      </c>
      <c r="B36" s="75">
        <v>520000</v>
      </c>
      <c r="C36" s="75">
        <v>15830000</v>
      </c>
      <c r="D36" s="75">
        <v>16350000</v>
      </c>
      <c r="E36" s="75">
        <v>13390378</v>
      </c>
      <c r="F36" s="75">
        <v>13390378</v>
      </c>
      <c r="G36" s="75">
        <f t="shared" si="6"/>
        <v>2959622</v>
      </c>
    </row>
    <row r="37" spans="1:7" ht="14.4" customHeight="1">
      <c r="A37" s="85" t="s">
        <v>338</v>
      </c>
      <c r="B37" s="75">
        <v>363488.89</v>
      </c>
      <c r="C37" s="75">
        <v>0</v>
      </c>
      <c r="D37" s="75">
        <v>363488.89</v>
      </c>
      <c r="E37" s="75">
        <v>163045.22</v>
      </c>
      <c r="F37" s="75">
        <v>163045.22</v>
      </c>
      <c r="G37" s="75">
        <f t="shared" si="6"/>
        <v>200443.67</v>
      </c>
    </row>
    <row r="38" spans="1:7">
      <c r="A38" s="84" t="s">
        <v>339</v>
      </c>
      <c r="B38" s="83">
        <f t="shared" ref="B38:G38" si="7">SUM(B39:B47)</f>
        <v>300000</v>
      </c>
      <c r="C38" s="83">
        <f t="shared" si="7"/>
        <v>0</v>
      </c>
      <c r="D38" s="83">
        <f>SUM(D39:D47)</f>
        <v>300000</v>
      </c>
      <c r="E38" s="83">
        <f t="shared" si="7"/>
        <v>2130</v>
      </c>
      <c r="F38" s="83">
        <f t="shared" si="7"/>
        <v>2130</v>
      </c>
      <c r="G38" s="83">
        <f t="shared" si="7"/>
        <v>297870</v>
      </c>
    </row>
    <row r="39" spans="1:7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>
      <c r="A42" s="85" t="s">
        <v>343</v>
      </c>
      <c r="B42" s="75">
        <v>300000</v>
      </c>
      <c r="C42" s="75">
        <v>0</v>
      </c>
      <c r="D42" s="75">
        <v>300000</v>
      </c>
      <c r="E42" s="75">
        <v>2130</v>
      </c>
      <c r="F42" s="75">
        <v>2130</v>
      </c>
      <c r="G42" s="75">
        <f t="shared" si="8"/>
        <v>297870</v>
      </c>
    </row>
    <row r="43" spans="1:7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>
      <c r="A48" s="84" t="s">
        <v>349</v>
      </c>
      <c r="B48" s="83">
        <f t="shared" ref="B48:G48" si="9">SUM(B49:B57)</f>
        <v>50000</v>
      </c>
      <c r="C48" s="83">
        <f t="shared" si="9"/>
        <v>0</v>
      </c>
      <c r="D48" s="83">
        <f t="shared" si="9"/>
        <v>50000</v>
      </c>
      <c r="E48" s="83">
        <f t="shared" si="9"/>
        <v>0</v>
      </c>
      <c r="F48" s="83">
        <f t="shared" si="9"/>
        <v>0</v>
      </c>
      <c r="G48" s="83">
        <f t="shared" si="9"/>
        <v>50000</v>
      </c>
    </row>
    <row r="49" spans="1:7">
      <c r="A49" s="85" t="s">
        <v>350</v>
      </c>
      <c r="B49" s="75">
        <v>50000</v>
      </c>
      <c r="C49" s="75">
        <v>0</v>
      </c>
      <c r="D49" s="75">
        <v>50000</v>
      </c>
      <c r="E49" s="75">
        <v>0</v>
      </c>
      <c r="F49" s="75">
        <v>0</v>
      </c>
      <c r="G49" s="75">
        <f>D49-E49</f>
        <v>50000</v>
      </c>
    </row>
    <row r="50" spans="1:7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>
      <c r="A54" s="85" t="s">
        <v>355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>
      <c r="A58" s="84" t="s">
        <v>359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>
      <c r="A62" s="84" t="s">
        <v>363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>
      <c r="A71" s="84" t="s">
        <v>372</v>
      </c>
      <c r="B71" s="83">
        <f t="shared" ref="B71:G71" si="15">SUM(B72:B74)</f>
        <v>1000000</v>
      </c>
      <c r="C71" s="83">
        <f t="shared" si="15"/>
        <v>0</v>
      </c>
      <c r="D71" s="83">
        <f t="shared" si="15"/>
        <v>1000000</v>
      </c>
      <c r="E71" s="83">
        <f t="shared" si="15"/>
        <v>682005</v>
      </c>
      <c r="F71" s="83">
        <f t="shared" si="15"/>
        <v>682005</v>
      </c>
      <c r="G71" s="83">
        <f t="shared" si="15"/>
        <v>317995</v>
      </c>
    </row>
    <row r="72" spans="1:7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>
      <c r="A74" s="85" t="s">
        <v>375</v>
      </c>
      <c r="B74" s="75">
        <v>1000000</v>
      </c>
      <c r="C74" s="75">
        <v>0</v>
      </c>
      <c r="D74" s="75">
        <v>1000000</v>
      </c>
      <c r="E74" s="75">
        <v>682005</v>
      </c>
      <c r="F74" s="75">
        <v>682005</v>
      </c>
      <c r="G74" s="75">
        <f t="shared" si="16"/>
        <v>317995</v>
      </c>
    </row>
    <row r="75" spans="1:7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>
      <c r="A83" s="86"/>
      <c r="B83" s="75"/>
      <c r="C83" s="75"/>
      <c r="D83" s="75"/>
      <c r="E83" s="75"/>
      <c r="F83" s="75"/>
      <c r="G83" s="75"/>
    </row>
    <row r="84" spans="1:7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>
      <c r="A158" s="88"/>
      <c r="B158" s="89"/>
      <c r="C158" s="89"/>
      <c r="D158" s="89"/>
      <c r="E158" s="89"/>
      <c r="F158" s="89"/>
      <c r="G158" s="89"/>
    </row>
    <row r="159" spans="1:7">
      <c r="A159" s="29" t="s">
        <v>385</v>
      </c>
      <c r="B159" s="90">
        <f t="shared" ref="B159:G159" si="37">B9+B84</f>
        <v>16943801</v>
      </c>
      <c r="C159" s="90">
        <f t="shared" si="37"/>
        <v>16730000</v>
      </c>
      <c r="D159" s="90">
        <f t="shared" si="37"/>
        <v>33673801</v>
      </c>
      <c r="E159" s="90">
        <f t="shared" si="37"/>
        <v>22017603.030000001</v>
      </c>
      <c r="F159" s="90">
        <f t="shared" si="37"/>
        <v>22017603.030000001</v>
      </c>
      <c r="G159" s="90">
        <f t="shared" si="37"/>
        <v>11656197.969999999</v>
      </c>
    </row>
    <row r="160" spans="1:7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21:E21 B18:E18 B30:E31 B28:F28 B39:G41 B38:C38 B50:G57 B48:F48 B59:G61 B58:F58 B63:G70 B62:F62 B71:F73 B94:F159 B93:C93 E93:F93 B14:E14 C13 C12 C11 B16:G17 G15 C19 C20 B26:E26 C22 C23 C24 C25 C27 C29 C37 C32 C33 C34 C35 G36 B43:G47 C42 C49 B75:F92 C74 G11 G12 G13 G19 G20 G22 E23 G24 G25 G29 G32 G33 G34 G35 G37 E38:F38 G42 E49:G49 B10:F10 G27 G14 G21 G26 G23 G30:G31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topLeftCell="A5" zoomScale="75" zoomScaleNormal="75" workbookViewId="0">
      <selection activeCell="J14" sqref="J14"/>
    </sheetView>
  </sheetViews>
  <sheetFormatPr baseColWidth="10" defaultColWidth="11" defaultRowHeight="14.4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77" t="s">
        <v>386</v>
      </c>
      <c r="B1" s="178"/>
      <c r="C1" s="178"/>
      <c r="D1" s="178"/>
      <c r="E1" s="178"/>
      <c r="F1" s="178"/>
      <c r="G1" s="179"/>
    </row>
    <row r="2" spans="1:7" ht="15" customHeight="1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2"/>
    </row>
    <row r="3" spans="1:7" ht="15" customHeight="1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>
      <c r="A7" s="172" t="s">
        <v>6</v>
      </c>
      <c r="B7" s="174" t="s">
        <v>304</v>
      </c>
      <c r="C7" s="174"/>
      <c r="D7" s="174"/>
      <c r="E7" s="174"/>
      <c r="F7" s="174"/>
      <c r="G7" s="176" t="s">
        <v>305</v>
      </c>
    </row>
    <row r="8" spans="1:7" ht="28.8">
      <c r="A8" s="173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5"/>
    </row>
    <row r="9" spans="1:7" ht="15.75" customHeight="1">
      <c r="A9" s="26" t="s">
        <v>388</v>
      </c>
      <c r="B9" s="30">
        <f t="shared" ref="B9:G9" si="0">SUM(B10:B18)</f>
        <v>16943801.16</v>
      </c>
      <c r="C9" s="30">
        <f t="shared" si="0"/>
        <v>16730000</v>
      </c>
      <c r="D9" s="30">
        <f t="shared" si="0"/>
        <v>33673801.159999996</v>
      </c>
      <c r="E9" s="30">
        <f t="shared" si="0"/>
        <v>22017602.709999997</v>
      </c>
      <c r="F9" s="30">
        <f t="shared" si="0"/>
        <v>22017602.709999997</v>
      </c>
      <c r="G9" s="30">
        <f t="shared" si="0"/>
        <v>11656198.450000001</v>
      </c>
    </row>
    <row r="10" spans="1:7">
      <c r="A10" s="63" t="s">
        <v>389</v>
      </c>
      <c r="B10" s="75">
        <v>987741.93</v>
      </c>
      <c r="C10" s="75">
        <v>16730000</v>
      </c>
      <c r="D10" s="75">
        <f>+C10+B10</f>
        <v>17717741.93</v>
      </c>
      <c r="E10" s="75">
        <v>14214005.09</v>
      </c>
      <c r="F10" s="75">
        <v>14214005.09</v>
      </c>
      <c r="G10" s="75">
        <f>D10-E10</f>
        <v>3503736.84</v>
      </c>
    </row>
    <row r="11" spans="1:7">
      <c r="A11" s="63" t="s">
        <v>390</v>
      </c>
      <c r="B11" s="75">
        <v>1929432</v>
      </c>
      <c r="C11" s="75">
        <v>0</v>
      </c>
      <c r="D11" s="75">
        <f t="shared" ref="D11:D17" si="1">+C11+B11</f>
        <v>1929432</v>
      </c>
      <c r="E11" s="163">
        <v>865171.6</v>
      </c>
      <c r="F11" s="163">
        <v>865171.6</v>
      </c>
      <c r="G11" s="75">
        <f t="shared" ref="G11:G17" si="2">D11-E11</f>
        <v>1064260.3999999999</v>
      </c>
    </row>
    <row r="12" spans="1:7">
      <c r="A12" s="63" t="s">
        <v>391</v>
      </c>
      <c r="B12" s="75">
        <v>5296789.16</v>
      </c>
      <c r="C12" s="75">
        <v>0</v>
      </c>
      <c r="D12" s="75">
        <f t="shared" si="1"/>
        <v>5296789.16</v>
      </c>
      <c r="E12" s="163">
        <v>2628806.89</v>
      </c>
      <c r="F12" s="163">
        <v>2628806.89</v>
      </c>
      <c r="G12" s="75">
        <f t="shared" si="2"/>
        <v>2667982.27</v>
      </c>
    </row>
    <row r="13" spans="1:7">
      <c r="A13" s="63" t="s">
        <v>392</v>
      </c>
      <c r="B13" s="75">
        <v>1737039.16</v>
      </c>
      <c r="C13" s="75">
        <v>0</v>
      </c>
      <c r="D13" s="75">
        <f t="shared" si="1"/>
        <v>1737039.16</v>
      </c>
      <c r="E13" s="163">
        <v>1129298.1399999999</v>
      </c>
      <c r="F13" s="163">
        <v>1129298.1399999999</v>
      </c>
      <c r="G13" s="75">
        <f t="shared" si="2"/>
        <v>607741.02</v>
      </c>
    </row>
    <row r="14" spans="1:7">
      <c r="A14" s="63" t="s">
        <v>393</v>
      </c>
      <c r="B14" s="75">
        <v>3224731.76</v>
      </c>
      <c r="C14" s="75">
        <v>0</v>
      </c>
      <c r="D14" s="75">
        <f t="shared" si="1"/>
        <v>3224731.76</v>
      </c>
      <c r="E14" s="163">
        <v>1319933.3600000001</v>
      </c>
      <c r="F14" s="163">
        <v>1319933.3600000001</v>
      </c>
      <c r="G14" s="75">
        <f t="shared" si="2"/>
        <v>1904798.3999999997</v>
      </c>
    </row>
    <row r="15" spans="1:7">
      <c r="A15" s="63" t="s">
        <v>394</v>
      </c>
      <c r="B15" s="75">
        <v>1107328.32</v>
      </c>
      <c r="C15" s="75">
        <v>0</v>
      </c>
      <c r="D15" s="75">
        <f t="shared" si="1"/>
        <v>1107328.32</v>
      </c>
      <c r="E15" s="163">
        <v>712289.58</v>
      </c>
      <c r="F15" s="163">
        <v>712289.58</v>
      </c>
      <c r="G15" s="75">
        <f t="shared" si="2"/>
        <v>395038.74000000011</v>
      </c>
    </row>
    <row r="16" spans="1:7">
      <c r="A16" s="63" t="s">
        <v>395</v>
      </c>
      <c r="B16" s="75">
        <v>1615929.99</v>
      </c>
      <c r="C16" s="75">
        <v>0</v>
      </c>
      <c r="D16" s="75">
        <f t="shared" si="1"/>
        <v>1615929.99</v>
      </c>
      <c r="E16" s="163">
        <v>580097.16</v>
      </c>
      <c r="F16" s="163">
        <v>580097.16</v>
      </c>
      <c r="G16" s="75">
        <f t="shared" si="2"/>
        <v>1035832.83</v>
      </c>
    </row>
    <row r="17" spans="1:7">
      <c r="A17" s="63" t="s">
        <v>600</v>
      </c>
      <c r="B17" s="75">
        <v>651721.29</v>
      </c>
      <c r="C17" s="75">
        <v>0</v>
      </c>
      <c r="D17" s="75">
        <f t="shared" si="1"/>
        <v>651721.29</v>
      </c>
      <c r="E17" s="163">
        <v>224990.64</v>
      </c>
      <c r="F17" s="163">
        <v>224990.64</v>
      </c>
      <c r="G17" s="75">
        <f t="shared" si="2"/>
        <v>426730.65</v>
      </c>
    </row>
    <row r="18" spans="1:7">
      <c r="A18" s="63" t="s">
        <v>601</v>
      </c>
      <c r="B18" s="75">
        <v>393087.55</v>
      </c>
      <c r="C18" s="75">
        <v>0</v>
      </c>
      <c r="D18" s="75">
        <f>+C18+B18</f>
        <v>393087.55</v>
      </c>
      <c r="E18" s="163">
        <v>343010.25</v>
      </c>
      <c r="F18" s="163">
        <v>343010.25</v>
      </c>
      <c r="G18" s="75">
        <f>D18-E18</f>
        <v>50077.299999999988</v>
      </c>
    </row>
    <row r="19" spans="1:7">
      <c r="A19" s="31" t="s">
        <v>153</v>
      </c>
      <c r="B19" s="49"/>
      <c r="C19" s="49"/>
      <c r="D19" s="49"/>
      <c r="E19" s="49"/>
      <c r="F19" s="49"/>
      <c r="G19" s="49"/>
    </row>
    <row r="20" spans="1:7">
      <c r="A20" s="3" t="s">
        <v>397</v>
      </c>
      <c r="B20" s="4">
        <f>SUM(B21:B28)</f>
        <v>0</v>
      </c>
      <c r="C20" s="4">
        <f t="shared" ref="C20:G20" si="3">SUM(C21:C28)</f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</row>
    <row r="21" spans="1:7">
      <c r="A21" s="63" t="s">
        <v>389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63" t="s">
        <v>390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63" t="s">
        <v>391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>
      <c r="A24" s="63" t="s">
        <v>392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>
      <c r="A25" s="63" t="s">
        <v>393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>
      <c r="A26" s="63" t="s">
        <v>394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63" t="s">
        <v>395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>
      <c r="A28" s="63" t="s">
        <v>396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>
      <c r="A29" s="31" t="s">
        <v>153</v>
      </c>
      <c r="B29" s="49"/>
      <c r="C29" s="49"/>
      <c r="D29" s="49"/>
      <c r="E29" s="49"/>
      <c r="F29" s="49"/>
      <c r="G29" s="49"/>
    </row>
    <row r="30" spans="1:7">
      <c r="A30" s="3" t="s">
        <v>385</v>
      </c>
      <c r="B30" s="4">
        <f>SUM(B20,B9)</f>
        <v>16943801.16</v>
      </c>
      <c r="C30" s="4">
        <f t="shared" ref="C30:G30" si="4">SUM(C20,C9)</f>
        <v>16730000</v>
      </c>
      <c r="D30" s="4">
        <f t="shared" si="4"/>
        <v>33673801.159999996</v>
      </c>
      <c r="E30" s="4">
        <f t="shared" si="4"/>
        <v>22017602.709999997</v>
      </c>
      <c r="F30" s="4">
        <f t="shared" si="4"/>
        <v>22017602.709999997</v>
      </c>
      <c r="G30" s="4">
        <f t="shared" si="4"/>
        <v>11656198.450000001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9:G20 B9:G9 B29:G3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30 C11 C12 C13 C14 C15 C16 C1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2" zoomScale="75" zoomScaleNormal="75" workbookViewId="0">
      <selection activeCell="I14" sqref="I14"/>
    </sheetView>
  </sheetViews>
  <sheetFormatPr baseColWidth="10" defaultColWidth="11" defaultRowHeight="14.4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83" t="s">
        <v>398</v>
      </c>
      <c r="B1" s="184"/>
      <c r="C1" s="184"/>
      <c r="D1" s="184"/>
      <c r="E1" s="184"/>
      <c r="F1" s="184"/>
      <c r="G1" s="184"/>
    </row>
    <row r="2" spans="1:7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2"/>
    </row>
    <row r="3" spans="1:7">
      <c r="A3" s="113" t="s">
        <v>399</v>
      </c>
      <c r="B3" s="114"/>
      <c r="C3" s="114"/>
      <c r="D3" s="114"/>
      <c r="E3" s="114"/>
      <c r="F3" s="114"/>
      <c r="G3" s="115"/>
    </row>
    <row r="4" spans="1:7">
      <c r="A4" s="113" t="s">
        <v>400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>
      <c r="A7" s="172" t="s">
        <v>6</v>
      </c>
      <c r="B7" s="180" t="s">
        <v>304</v>
      </c>
      <c r="C7" s="181"/>
      <c r="D7" s="181"/>
      <c r="E7" s="181"/>
      <c r="F7" s="182"/>
      <c r="G7" s="176" t="s">
        <v>401</v>
      </c>
    </row>
    <row r="8" spans="1:7" ht="28.8">
      <c r="A8" s="173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5"/>
    </row>
    <row r="9" spans="1:7" ht="16.5" customHeight="1">
      <c r="A9" s="26" t="s">
        <v>403</v>
      </c>
      <c r="B9" s="30">
        <f>SUM(B10,B19,B27,B37)</f>
        <v>16943801</v>
      </c>
      <c r="C9" s="30">
        <f t="shared" ref="C9:F9" si="0">SUM(C10,C19,C27,C37)</f>
        <v>16730000</v>
      </c>
      <c r="D9" s="30">
        <f t="shared" si="0"/>
        <v>33673801</v>
      </c>
      <c r="E9" s="30">
        <f t="shared" si="0"/>
        <v>22017602.709999997</v>
      </c>
      <c r="F9" s="30">
        <f t="shared" si="0"/>
        <v>22017602.709999997</v>
      </c>
      <c r="G9" s="30">
        <f>SUM(G10,G19,G27,G37)</f>
        <v>11656198.289999999</v>
      </c>
    </row>
    <row r="10" spans="1:7" ht="15" customHeight="1">
      <c r="A10" s="58" t="s">
        <v>404</v>
      </c>
      <c r="B10" s="47">
        <f>SUM(B11:B18)</f>
        <v>8380706.7199999997</v>
      </c>
      <c r="C10" s="47">
        <f t="shared" ref="C10:G10" si="1">SUM(C11:C18)</f>
        <v>16730000</v>
      </c>
      <c r="D10" s="47">
        <f t="shared" si="1"/>
        <v>25110706.719999999</v>
      </c>
      <c r="E10" s="47">
        <f t="shared" si="1"/>
        <v>17767410.669999998</v>
      </c>
      <c r="F10" s="47">
        <f t="shared" si="1"/>
        <v>17767410.669999998</v>
      </c>
      <c r="G10" s="47">
        <f t="shared" si="1"/>
        <v>7343296.0499999998</v>
      </c>
    </row>
    <row r="11" spans="1:7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>
      <c r="A13" s="77" t="s">
        <v>407</v>
      </c>
      <c r="B13" s="47">
        <v>2959197.36</v>
      </c>
      <c r="C13" s="47">
        <v>16730000</v>
      </c>
      <c r="D13" s="47">
        <f>+B13+C13</f>
        <v>19689197.359999999</v>
      </c>
      <c r="E13" s="162">
        <v>15079176.689999999</v>
      </c>
      <c r="F13" s="162">
        <v>15079176.689999999</v>
      </c>
      <c r="G13" s="47">
        <f>+D13-E13</f>
        <v>4610020.67</v>
      </c>
    </row>
    <row r="14" spans="1:7">
      <c r="A14" s="77" t="s">
        <v>408</v>
      </c>
      <c r="B14" s="47">
        <v>0</v>
      </c>
      <c r="C14" s="47">
        <v>0</v>
      </c>
      <c r="D14" s="47">
        <v>0</v>
      </c>
      <c r="E14" s="164">
        <v>0</v>
      </c>
      <c r="F14" s="164">
        <v>0</v>
      </c>
      <c r="G14" s="47">
        <v>0</v>
      </c>
    </row>
    <row r="15" spans="1:7">
      <c r="A15" s="77" t="s">
        <v>409</v>
      </c>
      <c r="B15" s="47">
        <v>5296789.16</v>
      </c>
      <c r="C15" s="47">
        <v>0</v>
      </c>
      <c r="D15" s="47">
        <v>5296789.16</v>
      </c>
      <c r="E15" s="162">
        <v>2628806.89</v>
      </c>
      <c r="F15" s="162">
        <v>2628806.89</v>
      </c>
      <c r="G15" s="47">
        <f t="shared" ref="G15:G16" si="2">+D15-E15</f>
        <v>2667982.27</v>
      </c>
    </row>
    <row r="16" spans="1:7">
      <c r="A16" s="77" t="s">
        <v>410</v>
      </c>
      <c r="B16" s="47">
        <v>124720.2</v>
      </c>
      <c r="C16" s="47">
        <v>0</v>
      </c>
      <c r="D16" s="47">
        <v>124720.2</v>
      </c>
      <c r="E16" s="162">
        <v>59427.09</v>
      </c>
      <c r="F16" s="162">
        <v>59427.09</v>
      </c>
      <c r="G16" s="47">
        <f t="shared" si="2"/>
        <v>65293.11</v>
      </c>
    </row>
    <row r="17" spans="1:7">
      <c r="A17" s="77" t="s">
        <v>411</v>
      </c>
      <c r="B17" s="47">
        <v>0</v>
      </c>
      <c r="C17" s="47">
        <v>0</v>
      </c>
      <c r="D17" s="47">
        <v>0</v>
      </c>
      <c r="E17" s="164">
        <v>0</v>
      </c>
      <c r="F17" s="164">
        <v>0</v>
      </c>
      <c r="G17" s="47">
        <v>0</v>
      </c>
    </row>
    <row r="18" spans="1:7">
      <c r="A18" s="77" t="s">
        <v>412</v>
      </c>
      <c r="B18" s="47">
        <v>0</v>
      </c>
      <c r="C18" s="47">
        <v>0</v>
      </c>
      <c r="D18" s="47">
        <v>0</v>
      </c>
      <c r="E18" s="164">
        <v>0</v>
      </c>
      <c r="F18" s="164">
        <v>0</v>
      </c>
      <c r="G18" s="47">
        <v>0</v>
      </c>
    </row>
    <row r="19" spans="1:7">
      <c r="A19" s="58" t="s">
        <v>413</v>
      </c>
      <c r="B19" s="47">
        <f>SUM(B20:B26)</f>
        <v>8563094.2799999993</v>
      </c>
      <c r="C19" s="47">
        <f t="shared" ref="C19:G19" si="3">SUM(C20:C26)</f>
        <v>0</v>
      </c>
      <c r="D19" s="47">
        <f>SUM(D20:D26)</f>
        <v>8563094.2799999993</v>
      </c>
      <c r="E19" s="164">
        <v>4250192.04</v>
      </c>
      <c r="F19" s="164">
        <v>4250192.04</v>
      </c>
      <c r="G19" s="47">
        <f t="shared" si="3"/>
        <v>4312902.2399999993</v>
      </c>
    </row>
    <row r="20" spans="1:7">
      <c r="A20" s="77" t="s">
        <v>414</v>
      </c>
      <c r="B20" s="47">
        <v>0</v>
      </c>
      <c r="C20" s="47">
        <v>0</v>
      </c>
      <c r="D20" s="47">
        <v>0</v>
      </c>
      <c r="E20" s="164">
        <v>0</v>
      </c>
      <c r="F20" s="164">
        <v>0</v>
      </c>
      <c r="G20" s="47">
        <v>0</v>
      </c>
    </row>
    <row r="21" spans="1:7">
      <c r="A21" s="77" t="s">
        <v>415</v>
      </c>
      <c r="B21" s="47">
        <v>651721.29</v>
      </c>
      <c r="C21" s="47">
        <v>0</v>
      </c>
      <c r="D21" s="47">
        <v>651721.29</v>
      </c>
      <c r="E21" s="162">
        <v>224990.64</v>
      </c>
      <c r="F21" s="162">
        <v>224990.64</v>
      </c>
      <c r="G21" s="47">
        <f t="shared" ref="G21:G22" si="4">+D21-E21</f>
        <v>426730.65</v>
      </c>
    </row>
    <row r="22" spans="1:7">
      <c r="A22" s="77" t="s">
        <v>416</v>
      </c>
      <c r="B22" s="47">
        <v>1573906.4</v>
      </c>
      <c r="C22" s="47">
        <v>0</v>
      </c>
      <c r="D22" s="47">
        <v>1573906.4</v>
      </c>
      <c r="E22" s="162">
        <v>580097.16</v>
      </c>
      <c r="F22" s="162">
        <v>580097.16</v>
      </c>
      <c r="G22" s="47">
        <f t="shared" si="4"/>
        <v>993809.23999999987</v>
      </c>
    </row>
    <row r="23" spans="1:7">
      <c r="A23" s="77" t="s">
        <v>417</v>
      </c>
      <c r="B23" s="47">
        <v>0</v>
      </c>
      <c r="C23" s="47">
        <v>0</v>
      </c>
      <c r="D23" s="47">
        <v>0</v>
      </c>
      <c r="E23" s="164">
        <v>0</v>
      </c>
      <c r="F23" s="164">
        <v>0</v>
      </c>
      <c r="G23" s="47">
        <v>0</v>
      </c>
    </row>
    <row r="24" spans="1:7">
      <c r="A24" s="77" t="s">
        <v>418</v>
      </c>
      <c r="B24" s="47">
        <v>0</v>
      </c>
      <c r="C24" s="47">
        <v>0</v>
      </c>
      <c r="D24" s="47">
        <v>0</v>
      </c>
      <c r="E24" s="164">
        <v>0</v>
      </c>
      <c r="F24" s="164">
        <v>0</v>
      </c>
      <c r="G24" s="47">
        <v>0</v>
      </c>
    </row>
    <row r="25" spans="1:7">
      <c r="A25" s="77" t="s">
        <v>419</v>
      </c>
      <c r="B25" s="47">
        <v>6337466.5899999999</v>
      </c>
      <c r="C25" s="47">
        <v>0</v>
      </c>
      <c r="D25" s="47">
        <v>6337466.5899999999</v>
      </c>
      <c r="E25" s="162">
        <v>3445104.24</v>
      </c>
      <c r="F25" s="162">
        <v>3445104.24</v>
      </c>
      <c r="G25" s="47">
        <f t="shared" ref="G25" si="5">+D25-E25</f>
        <v>2892362.3499999996</v>
      </c>
    </row>
    <row r="26" spans="1:7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>
      <c r="A27" s="58" t="s">
        <v>421</v>
      </c>
      <c r="B27" s="47">
        <f>SUM(B28:B36)</f>
        <v>0</v>
      </c>
      <c r="C27" s="47">
        <f t="shared" ref="C27:G27" si="6">SUM(C28:C36)</f>
        <v>0</v>
      </c>
      <c r="D27" s="47">
        <f t="shared" si="6"/>
        <v>0</v>
      </c>
      <c r="E27" s="47">
        <f t="shared" si="6"/>
        <v>0</v>
      </c>
      <c r="F27" s="47">
        <f t="shared" si="6"/>
        <v>0</v>
      </c>
      <c r="G27" s="47">
        <f t="shared" si="6"/>
        <v>0</v>
      </c>
    </row>
    <row r="28" spans="1:7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>
      <c r="A37" s="59" t="s">
        <v>431</v>
      </c>
      <c r="B37" s="47">
        <f>SUM(B38:B41)</f>
        <v>0</v>
      </c>
      <c r="C37" s="47">
        <f t="shared" ref="C37:G37" si="7">SUM(C38:C41)</f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>
      <c r="A42" s="80"/>
      <c r="B42" s="53"/>
      <c r="C42" s="53"/>
      <c r="D42" s="53"/>
      <c r="E42" s="53"/>
      <c r="F42" s="53"/>
      <c r="G42" s="53"/>
    </row>
    <row r="43" spans="1:7">
      <c r="A43" s="3" t="s">
        <v>436</v>
      </c>
      <c r="B43" s="4">
        <f>SUM(B44,B53,B61,B71)</f>
        <v>0</v>
      </c>
      <c r="C43" s="4">
        <f t="shared" ref="C43:G43" si="8">SUM(C44,C53,C61,C71)</f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</row>
    <row r="44" spans="1:7">
      <c r="A44" s="58" t="s">
        <v>404</v>
      </c>
      <c r="B44" s="47">
        <f>SUM(B45:B52)</f>
        <v>0</v>
      </c>
      <c r="C44" s="47">
        <f t="shared" ref="C44:G44" si="9">SUM(C45:C52)</f>
        <v>0</v>
      </c>
      <c r="D44" s="47">
        <f t="shared" si="9"/>
        <v>0</v>
      </c>
      <c r="E44" s="47">
        <f t="shared" si="9"/>
        <v>0</v>
      </c>
      <c r="F44" s="47">
        <f t="shared" si="9"/>
        <v>0</v>
      </c>
      <c r="G44" s="47">
        <f t="shared" si="9"/>
        <v>0</v>
      </c>
    </row>
    <row r="45" spans="1:7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>
      <c r="A53" s="58" t="s">
        <v>413</v>
      </c>
      <c r="B53" s="47">
        <f>SUM(B54:B60)</f>
        <v>0</v>
      </c>
      <c r="C53" s="47">
        <f t="shared" ref="C53:G53" si="10">SUM(C54:C60)</f>
        <v>0</v>
      </c>
      <c r="D53" s="47">
        <f t="shared" si="10"/>
        <v>0</v>
      </c>
      <c r="E53" s="47">
        <f t="shared" si="10"/>
        <v>0</v>
      </c>
      <c r="F53" s="47">
        <f t="shared" si="10"/>
        <v>0</v>
      </c>
      <c r="G53" s="47">
        <f t="shared" si="10"/>
        <v>0</v>
      </c>
    </row>
    <row r="54" spans="1:7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>
      <c r="A61" s="58" t="s">
        <v>421</v>
      </c>
      <c r="B61" s="47">
        <f>SUM(B62:B70)</f>
        <v>0</v>
      </c>
      <c r="C61" s="47">
        <f t="shared" ref="C61:G61" si="11">SUM(C62:C70)</f>
        <v>0</v>
      </c>
      <c r="D61" s="47">
        <f t="shared" si="11"/>
        <v>0</v>
      </c>
      <c r="E61" s="47">
        <f t="shared" si="11"/>
        <v>0</v>
      </c>
      <c r="F61" s="47">
        <f t="shared" si="11"/>
        <v>0</v>
      </c>
      <c r="G61" s="47">
        <f t="shared" si="11"/>
        <v>0</v>
      </c>
    </row>
    <row r="62" spans="1:7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>
      <c r="A71" s="59" t="s">
        <v>431</v>
      </c>
      <c r="B71" s="47">
        <f>SUM(B72:B75)</f>
        <v>0</v>
      </c>
      <c r="C71" s="47">
        <f t="shared" ref="C71:G71" si="12">SUM(C72:C75)</f>
        <v>0</v>
      </c>
      <c r="D71" s="47">
        <f t="shared" si="12"/>
        <v>0</v>
      </c>
      <c r="E71" s="47">
        <f t="shared" si="12"/>
        <v>0</v>
      </c>
      <c r="F71" s="47">
        <f t="shared" si="12"/>
        <v>0</v>
      </c>
      <c r="G71" s="47">
        <f t="shared" si="12"/>
        <v>0</v>
      </c>
    </row>
    <row r="72" spans="1:7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>
      <c r="A76" s="45"/>
      <c r="B76" s="49"/>
      <c r="C76" s="49"/>
      <c r="D76" s="49"/>
      <c r="E76" s="49"/>
      <c r="F76" s="49"/>
      <c r="G76" s="49"/>
    </row>
    <row r="77" spans="1:7">
      <c r="A77" s="3" t="s">
        <v>385</v>
      </c>
      <c r="B77" s="4">
        <f>B43+B9</f>
        <v>16943801</v>
      </c>
      <c r="C77" s="4">
        <f t="shared" ref="C77:G77" si="13">C43+C9</f>
        <v>16730000</v>
      </c>
      <c r="D77" s="4">
        <f t="shared" si="13"/>
        <v>33673801</v>
      </c>
      <c r="E77" s="4">
        <f t="shared" si="13"/>
        <v>22017602.709999997</v>
      </c>
      <c r="F77" s="4">
        <f t="shared" si="13"/>
        <v>22017602.709999997</v>
      </c>
      <c r="G77" s="4">
        <f t="shared" si="13"/>
        <v>11656198.289999999</v>
      </c>
    </row>
    <row r="78" spans="1:7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F9:F19 B27:G27 B53:G53 C72:G75 B43:B44 B71:G71 B76:G77 C28:G36 C43:G52 C54:G60 C62:G70 C20:F26 C9:E18 B19:E19 G9:G26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2 B14:D14 B17:D18 C15 C16 B23:D24 C21 C22 B26:G77 C25 B20:D20 B19:C19 G19 B9:F9 G14 G17:G18 G23:G24 G2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8" zoomScale="75" zoomScaleNormal="75" workbookViewId="0">
      <selection activeCell="J19" sqref="J19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>
      <c r="A1" s="177" t="s">
        <v>437</v>
      </c>
      <c r="B1" s="166"/>
      <c r="C1" s="166"/>
      <c r="D1" s="166"/>
      <c r="E1" s="166"/>
      <c r="F1" s="166"/>
      <c r="G1" s="167"/>
    </row>
    <row r="2" spans="1:7">
      <c r="A2" s="110" t="str">
        <f>'Formato 1'!A2</f>
        <v xml:space="preserve"> Sistema para el Desarrollo Integral de la Familia del Municipio de San José Iturbide, Gto.</v>
      </c>
      <c r="B2" s="111"/>
      <c r="C2" s="111"/>
      <c r="D2" s="111"/>
      <c r="E2" s="111"/>
      <c r="F2" s="111"/>
      <c r="G2" s="112"/>
    </row>
    <row r="3" spans="1:7">
      <c r="A3" s="113" t="s">
        <v>302</v>
      </c>
      <c r="B3" s="114"/>
      <c r="C3" s="114"/>
      <c r="D3" s="114"/>
      <c r="E3" s="114"/>
      <c r="F3" s="114"/>
      <c r="G3" s="115"/>
    </row>
    <row r="4" spans="1:7">
      <c r="A4" s="113" t="s">
        <v>438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>
      <c r="A7" s="172" t="s">
        <v>439</v>
      </c>
      <c r="B7" s="175" t="s">
        <v>304</v>
      </c>
      <c r="C7" s="175"/>
      <c r="D7" s="175"/>
      <c r="E7" s="175"/>
      <c r="F7" s="175"/>
      <c r="G7" s="175" t="s">
        <v>305</v>
      </c>
    </row>
    <row r="8" spans="1:7" ht="28.8">
      <c r="A8" s="173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5"/>
    </row>
    <row r="9" spans="1:7" ht="15.75" customHeight="1">
      <c r="A9" s="26" t="s">
        <v>440</v>
      </c>
      <c r="B9" s="119">
        <f>SUM(B10,B11,B12,B15,B16,B19)</f>
        <v>11412749.800000001</v>
      </c>
      <c r="C9" s="119">
        <f t="shared" ref="C9:G9" si="0">SUM(C10,C11,C12,C15,C16,C19)</f>
        <v>1850000</v>
      </c>
      <c r="D9" s="119">
        <f t="shared" si="0"/>
        <v>13262749.800000001</v>
      </c>
      <c r="E9" s="119">
        <f t="shared" si="0"/>
        <v>6501487.4900000002</v>
      </c>
      <c r="F9" s="119">
        <f t="shared" si="0"/>
        <v>6501487.4900000002</v>
      </c>
      <c r="G9" s="119">
        <f t="shared" si="0"/>
        <v>6761262.3100000005</v>
      </c>
    </row>
    <row r="10" spans="1:7">
      <c r="A10" s="58" t="s">
        <v>441</v>
      </c>
      <c r="B10" s="75">
        <v>11412749.800000001</v>
      </c>
      <c r="C10" s="75">
        <v>1850000</v>
      </c>
      <c r="D10" s="75">
        <f>+B10+C10</f>
        <v>13262749.800000001</v>
      </c>
      <c r="E10" s="75">
        <v>6501487.4900000002</v>
      </c>
      <c r="F10" s="75">
        <v>6501487.4900000002</v>
      </c>
      <c r="G10" s="76">
        <f>D10-E10</f>
        <v>6761262.3100000005</v>
      </c>
    </row>
    <row r="11" spans="1:7" ht="15.75" customHeight="1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>
      <c r="A20" s="45"/>
      <c r="B20" s="78"/>
      <c r="C20" s="78"/>
      <c r="D20" s="78"/>
      <c r="E20" s="78"/>
      <c r="F20" s="78"/>
      <c r="G20" s="78"/>
    </row>
    <row r="21" spans="1:7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>
      <c r="A32" s="45"/>
      <c r="B32" s="78"/>
      <c r="C32" s="78"/>
      <c r="D32" s="78"/>
      <c r="E32" s="78"/>
      <c r="F32" s="78"/>
      <c r="G32" s="78"/>
    </row>
    <row r="33" spans="1:7" ht="14.4" customHeight="1">
      <c r="A33" s="3" t="s">
        <v>452</v>
      </c>
      <c r="B33" s="119">
        <f>B21+B9</f>
        <v>11412749.800000001</v>
      </c>
      <c r="C33" s="119">
        <f t="shared" ref="C33:G33" si="8">C21+C9</f>
        <v>1850000</v>
      </c>
      <c r="D33" s="119">
        <f t="shared" si="8"/>
        <v>13262749.800000001</v>
      </c>
      <c r="E33" s="119">
        <f t="shared" si="8"/>
        <v>6501487.4900000002</v>
      </c>
      <c r="F33" s="119">
        <f t="shared" si="8"/>
        <v>6501487.4900000002</v>
      </c>
      <c r="G33" s="119">
        <f t="shared" si="8"/>
        <v>6761262.3100000005</v>
      </c>
    </row>
    <row r="34" spans="1:7" ht="14.4" customHeight="1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Administrador DIF</cp:lastModifiedBy>
  <cp:revision/>
  <dcterms:created xsi:type="dcterms:W3CDTF">2023-03-16T22:14:51Z</dcterms:created>
  <dcterms:modified xsi:type="dcterms:W3CDTF">2025-07-30T19:10:28Z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