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4TO TRIMESTRE 2025\"/>
    </mc:Choice>
  </mc:AlternateContent>
  <xr:revisionPtr revIDLastSave="0" documentId="13_ncr:1_{6A6A1DDC-5521-4D72-A3B7-AE6DD6E5A1F9}" xr6:coauthVersionLast="47" xr6:coauthVersionMax="47" xr10:uidLastSave="{00000000-0000-0000-0000-000000000000}"/>
  <bookViews>
    <workbookView xWindow="-108" yWindow="-108" windowWidth="23256" windowHeight="13896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5" l="1"/>
  <c r="F41" i="5"/>
  <c r="E41" i="5"/>
  <c r="D41" i="5"/>
  <c r="C41" i="5"/>
  <c r="B41" i="5"/>
  <c r="G76" i="6"/>
  <c r="F76" i="6"/>
  <c r="E76" i="6"/>
  <c r="D76" i="6"/>
  <c r="C76" i="6"/>
  <c r="B76" i="6"/>
  <c r="G15" i="8"/>
  <c r="F15" i="8"/>
  <c r="E15" i="8"/>
  <c r="D15" i="8"/>
  <c r="C15" i="8"/>
  <c r="B15" i="8"/>
  <c r="G49" i="4"/>
  <c r="F49" i="4"/>
  <c r="E49" i="4"/>
  <c r="C49" i="4"/>
  <c r="B49" i="4"/>
  <c r="D49" i="4" s="1"/>
  <c r="F26" i="4"/>
  <c r="E26" i="4"/>
  <c r="G26" i="4" s="1"/>
  <c r="C26" i="4"/>
  <c r="B26" i="4"/>
  <c r="G14" i="4"/>
  <c r="F14" i="4"/>
  <c r="D14" i="4"/>
  <c r="E14" i="4"/>
  <c r="C14" i="4"/>
  <c r="B14" i="4"/>
  <c r="D26" i="4" l="1"/>
</calcChain>
</file>

<file path=xl/sharedStrings.xml><?xml version="1.0" encoding="utf-8"?>
<sst xmlns="http://schemas.openxmlformats.org/spreadsheetml/2006/main" count="197" uniqueCount="141">
  <si>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</si>
  <si>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</si>
  <si>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</si>
  <si>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</si>
  <si>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</si>
  <si>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</si>
  <si>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</si>
  <si>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</si>
  <si>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</si>
  <si>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</si>
  <si>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</si>
  <si>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</si>
  <si>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</si>
  <si>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</si>
  <si>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</si>
  <si>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</si>
  <si>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</si>
  <si>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</si>
  <si>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</si>
  <si>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</si>
  <si>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</si>
  <si>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</si>
  <si>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</si>
  <si>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</si>
  <si>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</si>
  <si>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</si>
  <si>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</si>
  <si>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</si>
  <si>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</si>
  <si>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</si>
  <si>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</si>
  <si>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</si>
  <si>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</si>
  <si>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</si>
  <si>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</si>
  <si>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</si>
  <si>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</si>
  <si>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</si>
  <si>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</si>
  <si>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</si>
  <si>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</si>
  <si>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</si>
  <si>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</si>
  <si>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</si>
  <si>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</si>
  <si>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</si>
  <si>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</si>
  <si>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</si>
  <si>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</si>
  <si>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</si>
  <si>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</si>
  <si>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</si>
  <si>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</si>
  <si>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</si>
  <si>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</si>
  <si>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</si>
  <si>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</si>
  <si>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</si>
  <si>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</si>
  <si>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</si>
  <si>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</si>
  <si>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</si>
  <si>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</si>
  <si>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</si>
  <si>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</si>
  <si>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</si>
  <si>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</si>
  <si>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</si>
  <si>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</si>
  <si>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</si>
  <si>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</si>
  <si>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</si>
  <si>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</si>
  <si>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</si>
  <si>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</si>
  <si>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</si>
  <si>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</si>
  <si>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</si>
  <si>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</si>
  <si>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</si>
  <si>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</si>
  <si>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</si>
  <si>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</si>
  <si>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</si>
  <si>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</si>
  <si>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</si>
  <si>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</si>
  <si>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</si>
  <si>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</si>
  <si>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</si>
  <si>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</si>
  <si>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</si>
  <si>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</si>
  <si>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</si>
  <si>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</si>
  <si>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</si>
  <si>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</si>
  <si>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</si>
  <si>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</si>
  <si>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</si>
  <si>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</si>
  <si>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</si>
  <si>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</si>
  <si>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</si>
  <si>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</si>
  <si>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</si>
  <si>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</si>
  <si>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</si>
  <si>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</si>
  <si>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</si>
  <si>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</si>
  <si>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</si>
  <si>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</si>
  <si>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</si>
  <si>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</si>
  <si>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</si>
  <si>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</si>
  <si>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</si>
  <si>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</si>
  <si>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</si>
  <si>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</si>
  <si>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</si>
  <si>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</si>
  <si>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</si>
  <si>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</si>
  <si>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</si>
  <si>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</si>
  <si>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</si>
  <si>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</si>
  <si>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</si>
  <si>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</si>
  <si>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</si>
  <si>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</si>
  <si>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</si>
  <si>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</si>
  <si>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PARA EL DESARROLLO INTEGRAL DE LA FAMILIA DEL MUNICIPIO DE SAN JOSÉ ITURBIDE, GTO.
Estado Analítico del Ejercicio del Presupuesto de Egresos
Clasificación Administrativa
Del 1 de Enero al 31 de Diciembre de 2025
(Cifras en Pesos)</t>
  </si>
  <si>
    <t>SISTEMA PARA EL DESARROLLO INTEGRAL DE LA FAMILIA DEL MUNICIPIO DE SAN JOSÉ ITURBIDE, GTO.
Estado Analítico del Ejercicio del Presupuesto de Egresos
Clasificación Económica (por Tipo de Gasto)
Del 1 de Enero al 31 de Diciembre de 2025
(Cifras en Pesos)</t>
  </si>
  <si>
    <t>SISTEMA PARA EL DESARROLLO INTEGRAL DE LA FAMILIA DEL MUNICIPIO DE SAN JOSÉ ITURBIDE, GTO.
Estado Analítico del Ejercicio del Presupuesto de Egresos
Clasificación por Objeto del Gasto (Capítulo y Concepto)
Del 1 de Enero al 31 de Diciembre de 2025
(Cifras en Pesos)</t>
  </si>
  <si>
    <t>SISTEMA PARA EL DESARROLLO INTEGRAL DE LA FAMILIA DEL MUNICIPIO DE SAN JOSÉ ITURBIDE, GTO.
Estado Analítico del Ejercicio del Presupuesto de Egresos
Clasificación Funcional (Finalidad y Función)
Del 1 de Enero al 31 de Diciembre de 2025
(Cifras en Pesos)</t>
  </si>
  <si>
    <t>DIRECTORA GENERAL                                                                                                                                                                                    MTRA. LUZ MARÍA MONTES DE LA VEGA</t>
  </si>
  <si>
    <t>ADMINISTRADORA DE RECURSOS FINANCIEROS                                                                                                                                                                                               L.C.F. ELIZABETH UGALDE BÁRCENAS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</si>
</sst>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14" xfId="9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7" fillId="2" borderId="7" xfId="9" applyFont="1" applyFill="1" applyBorder="1" applyAlignment="1" applyProtection="1">
      <alignment horizontal="centerContinuous" vertical="distributed" wrapText="1"/>
      <protection locked="0"/>
    </xf>
    <xf numFmtId="0" fontId="7" fillId="2" borderId="8" xfId="9" applyFont="1" applyFill="1" applyBorder="1" applyAlignment="1" applyProtection="1">
      <alignment horizontal="centerContinuous" vertical="distributed" wrapText="1"/>
      <protection locked="0"/>
    </xf>
    <xf numFmtId="0" fontId="7" fillId="2" borderId="9" xfId="9" applyFont="1" applyFill="1" applyBorder="1" applyAlignment="1" applyProtection="1">
      <alignment horizontal="centerContinuous" vertical="distributed" wrapText="1"/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8" fillId="0" borderId="10" xfId="8" applyFont="1" applyBorder="1" applyAlignment="1" applyProtection="1">
      <alignment horizontal="center" vertical="top" wrapText="1"/>
      <protection locked="0"/>
    </xf>
    <xf numFmtId="0" fontId="8" fillId="0" borderId="10" xfId="8" applyFont="1" applyBorder="1" applyAlignment="1" applyProtection="1">
      <alignment horizontal="center" vertical="top" wrapText="1"/>
      <protection locked="0"/>
    </xf>
    <xf numFmtId="0" fontId="7" fillId="2" borderId="1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2"/>
    </xf>
    <xf numFmtId="0" fontId="3" fillId="0" borderId="15" xfId="0" applyFont="1" applyBorder="1" applyAlignment="1">
      <alignment horizontal="left" indent="2"/>
    </xf>
    <xf numFmtId="0" fontId="7" fillId="0" borderId="15" xfId="0" applyFont="1" applyBorder="1" applyAlignment="1" applyProtection="1">
      <alignment horizontal="left" indent="2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2A992B7-D9EB-4906-9052-315466D8FE43}"/>
    <cellStyle name="Millares 2 3" xfId="4" xr:uid="{00000000-0005-0000-0000-000003000000}"/>
    <cellStyle name="Millares 2 3 2" xfId="18" xr:uid="{09BED21F-EAA9-4D53-B243-9498B36BB259}"/>
    <cellStyle name="Millares 2 4" xfId="16" xr:uid="{BBCBF430-0811-46A2-80E9-8F02A4AD3729}"/>
    <cellStyle name="Millares 3" xfId="5" xr:uid="{00000000-0005-0000-0000-000004000000}"/>
    <cellStyle name="Millares 3 2" xfId="19" xr:uid="{B3DC3AE7-E0E9-4BC3-8867-AE85B8DCBAE1}"/>
    <cellStyle name="Moneda 2" xfId="6" xr:uid="{00000000-0005-0000-0000-000005000000}"/>
    <cellStyle name="Moneda 2 2" xfId="20" xr:uid="{B56519CA-58EF-4929-AD6D-E8970BC9493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63B87C9-61AC-42A5-B438-BC4918CFF75D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3727012A-5AD3-42BC-98AE-F55D72A893AA}"/>
    <cellStyle name="Normal 6 3" xfId="22" xr:uid="{E798C493-E106-4782-9046-3FF5E2B1E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2"/>
  <sheetViews>
    <sheetView showGridLines="0" topLeftCell="A39" workbookViewId="0">
      <selection activeCell="J62" sqref="J62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44" t="s">
        <v>135</v>
      </c>
      <c r="B1" s="45"/>
      <c r="C1" s="45"/>
      <c r="D1" s="45"/>
      <c r="E1" s="45"/>
      <c r="F1" s="45"/>
      <c r="G1" s="46"/>
    </row>
    <row r="2" spans="1:7" x14ac:dyDescent="0.2">
      <c r="A2" s="15"/>
      <c r="B2" s="32" t="s">
        <v>0</v>
      </c>
      <c r="C2" s="33"/>
      <c r="D2" s="33"/>
      <c r="E2" s="33"/>
      <c r="F2" s="34"/>
      <c r="G2" s="39" t="s">
        <v>1</v>
      </c>
    </row>
    <row r="3" spans="1:7" ht="24.9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0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21" t="s">
        <v>8</v>
      </c>
      <c r="B5" s="35">
        <v>987741.93</v>
      </c>
      <c r="C5" s="35">
        <v>25834500</v>
      </c>
      <c r="D5" s="35">
        <v>26822241.93</v>
      </c>
      <c r="E5" s="35">
        <v>25981849.940000001</v>
      </c>
      <c r="F5" s="35">
        <v>25981849.940000001</v>
      </c>
      <c r="G5" s="35">
        <v>840391.98999999836</v>
      </c>
    </row>
    <row r="6" spans="1:7" x14ac:dyDescent="0.2">
      <c r="A6" s="21" t="s">
        <v>9</v>
      </c>
      <c r="B6" s="35">
        <v>1929431.84</v>
      </c>
      <c r="C6" s="35">
        <v>110000</v>
      </c>
      <c r="D6" s="35">
        <v>2039431.84</v>
      </c>
      <c r="E6" s="35">
        <v>1771977.12</v>
      </c>
      <c r="F6" s="35">
        <v>1771977.12</v>
      </c>
      <c r="G6" s="35">
        <v>267454.71999999997</v>
      </c>
    </row>
    <row r="7" spans="1:7" x14ac:dyDescent="0.2">
      <c r="A7" s="21" t="s">
        <v>10</v>
      </c>
      <c r="B7" s="35">
        <v>5296789.16</v>
      </c>
      <c r="C7" s="35">
        <v>1305500</v>
      </c>
      <c r="D7" s="35">
        <v>6602289.1600000001</v>
      </c>
      <c r="E7" s="35">
        <v>5487223.4900000002</v>
      </c>
      <c r="F7" s="35">
        <v>5487143.4900000002</v>
      </c>
      <c r="G7" s="35">
        <v>1115065.67</v>
      </c>
    </row>
    <row r="8" spans="1:7" x14ac:dyDescent="0.2">
      <c r="A8" s="21" t="s">
        <v>11</v>
      </c>
      <c r="B8" s="35">
        <v>1737039.16</v>
      </c>
      <c r="C8" s="35">
        <v>350000</v>
      </c>
      <c r="D8" s="35">
        <v>2087039.16</v>
      </c>
      <c r="E8" s="35">
        <v>2037474.81</v>
      </c>
      <c r="F8" s="35">
        <v>2037474.81</v>
      </c>
      <c r="G8" s="35">
        <v>49564.34999999986</v>
      </c>
    </row>
    <row r="9" spans="1:7" x14ac:dyDescent="0.2">
      <c r="A9" s="21" t="s">
        <v>12</v>
      </c>
      <c r="B9" s="35">
        <v>3224731.76</v>
      </c>
      <c r="C9" s="35">
        <v>0</v>
      </c>
      <c r="D9" s="35">
        <v>3224731.76</v>
      </c>
      <c r="E9" s="35">
        <v>3169704.7</v>
      </c>
      <c r="F9" s="35">
        <v>3169704.7</v>
      </c>
      <c r="G9" s="35">
        <v>55027.05999999959</v>
      </c>
    </row>
    <row r="10" spans="1:7" x14ac:dyDescent="0.2">
      <c r="A10" s="21" t="s">
        <v>13</v>
      </c>
      <c r="B10" s="35">
        <v>1107328.32</v>
      </c>
      <c r="C10" s="35">
        <v>0</v>
      </c>
      <c r="D10" s="35">
        <v>1107328.32</v>
      </c>
      <c r="E10" s="35">
        <v>1100892.6200000001</v>
      </c>
      <c r="F10" s="35">
        <v>1100892.6200000001</v>
      </c>
      <c r="G10" s="35">
        <v>6435.6999999999534</v>
      </c>
    </row>
    <row r="11" spans="1:7" x14ac:dyDescent="0.2">
      <c r="A11" s="21" t="s">
        <v>14</v>
      </c>
      <c r="B11" s="35">
        <v>1615929.99</v>
      </c>
      <c r="C11" s="35">
        <v>0</v>
      </c>
      <c r="D11" s="35">
        <v>1615929.99</v>
      </c>
      <c r="E11" s="35">
        <v>1485196.99</v>
      </c>
      <c r="F11" s="35">
        <v>1485196.99</v>
      </c>
      <c r="G11" s="35">
        <v>130733</v>
      </c>
    </row>
    <row r="12" spans="1:7" x14ac:dyDescent="0.2">
      <c r="A12" s="21" t="s">
        <v>15</v>
      </c>
      <c r="B12" s="35">
        <v>651721.29</v>
      </c>
      <c r="C12" s="35">
        <v>0</v>
      </c>
      <c r="D12" s="35">
        <v>651721.29</v>
      </c>
      <c r="E12" s="35">
        <v>648414.59</v>
      </c>
      <c r="F12" s="35">
        <v>648414.59</v>
      </c>
      <c r="G12" s="35">
        <v>3306.7000000000698</v>
      </c>
    </row>
    <row r="13" spans="1:7" x14ac:dyDescent="0.2">
      <c r="A13" s="21"/>
      <c r="B13" s="35">
        <v>393087.55</v>
      </c>
      <c r="C13" s="35">
        <v>0</v>
      </c>
      <c r="D13" s="35">
        <v>393087.55</v>
      </c>
      <c r="E13" s="35">
        <v>388374.68</v>
      </c>
      <c r="F13" s="35">
        <v>388374.68</v>
      </c>
      <c r="G13" s="35">
        <v>4712.8699999999953</v>
      </c>
    </row>
    <row r="14" spans="1:7" x14ac:dyDescent="0.2">
      <c r="A14" s="22" t="s">
        <v>16</v>
      </c>
      <c r="B14" s="6">
        <f t="shared" ref="B14:G14" si="0">SUM(B5:B13)</f>
        <v>16943801</v>
      </c>
      <c r="C14" s="6">
        <f t="shared" si="0"/>
        <v>27600000</v>
      </c>
      <c r="D14" s="6">
        <f t="shared" si="0"/>
        <v>44543800.999999993</v>
      </c>
      <c r="E14" s="6">
        <f t="shared" si="0"/>
        <v>42071108.940000013</v>
      </c>
      <c r="F14" s="6">
        <f t="shared" si="0"/>
        <v>42071028.940000013</v>
      </c>
      <c r="G14" s="6">
        <f t="shared" si="0"/>
        <v>2472692.0599999977</v>
      </c>
    </row>
    <row r="17" spans="1:7" ht="54.9" customHeight="1" x14ac:dyDescent="0.2">
      <c r="A17" s="44" t="s">
        <v>135</v>
      </c>
      <c r="B17" s="45"/>
      <c r="C17" s="45"/>
      <c r="D17" s="45"/>
      <c r="E17" s="45"/>
      <c r="F17" s="45"/>
      <c r="G17" s="46"/>
    </row>
    <row r="18" spans="1:7" x14ac:dyDescent="0.2">
      <c r="A18" s="15"/>
      <c r="B18" s="17" t="s">
        <v>0</v>
      </c>
      <c r="C18" s="18"/>
      <c r="D18" s="18"/>
      <c r="E18" s="18"/>
      <c r="F18" s="19"/>
      <c r="G18" s="39" t="s">
        <v>1</v>
      </c>
    </row>
    <row r="19" spans="1:7" ht="20.399999999999999" x14ac:dyDescent="0.2">
      <c r="A19" s="16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0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21" t="s">
        <v>17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">
      <c r="A22" s="21" t="s">
        <v>18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">
      <c r="A23" s="21" t="s">
        <v>19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2">
      <c r="A24" s="21" t="s">
        <v>20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2">
      <c r="A25" s="2"/>
      <c r="B25" s="35"/>
      <c r="C25" s="35"/>
      <c r="D25" s="35"/>
      <c r="E25" s="35"/>
      <c r="F25" s="35"/>
      <c r="G25" s="35"/>
    </row>
    <row r="26" spans="1:7" x14ac:dyDescent="0.2">
      <c r="A26" s="22" t="s">
        <v>16</v>
      </c>
      <c r="B26" s="6">
        <f>SUM(B21:B25)</f>
        <v>0</v>
      </c>
      <c r="C26" s="6">
        <f>SUM(C21:C25)</f>
        <v>0</v>
      </c>
      <c r="D26" s="6">
        <f>SUM(B26:C26)</f>
        <v>0</v>
      </c>
      <c r="E26" s="6">
        <f>SUM(E21:E25)</f>
        <v>0</v>
      </c>
      <c r="F26" s="6">
        <f>SUM(F21:F25)</f>
        <v>0</v>
      </c>
      <c r="G26" s="6">
        <f>SUM(E26:F26)</f>
        <v>0</v>
      </c>
    </row>
    <row r="29" spans="1:7" ht="54.9" customHeight="1" x14ac:dyDescent="0.2">
      <c r="A29" s="41" t="s">
        <v>135</v>
      </c>
      <c r="B29" s="42"/>
      <c r="C29" s="42"/>
      <c r="D29" s="42"/>
      <c r="E29" s="42"/>
      <c r="F29" s="42"/>
      <c r="G29" s="43"/>
    </row>
    <row r="30" spans="1:7" x14ac:dyDescent="0.2">
      <c r="A30" s="15"/>
      <c r="B30" s="17" t="s">
        <v>0</v>
      </c>
      <c r="C30" s="18"/>
      <c r="D30" s="18"/>
      <c r="E30" s="18"/>
      <c r="F30" s="19"/>
      <c r="G30" s="39" t="s">
        <v>1</v>
      </c>
    </row>
    <row r="31" spans="1:7" ht="20.399999999999999" x14ac:dyDescent="0.2">
      <c r="A31" s="16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0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0.399999999999999" x14ac:dyDescent="0.2">
      <c r="A33" s="23" t="s">
        <v>21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</row>
    <row r="34" spans="1:7" x14ac:dyDescent="0.2">
      <c r="A34" s="23"/>
      <c r="B34" s="35"/>
      <c r="C34" s="35"/>
      <c r="D34" s="35"/>
      <c r="E34" s="35"/>
      <c r="F34" s="35"/>
      <c r="G34" s="35"/>
    </row>
    <row r="35" spans="1:7" x14ac:dyDescent="0.2">
      <c r="A35" s="23" t="s">
        <v>22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23"/>
      <c r="B36" s="35"/>
      <c r="C36" s="35"/>
      <c r="D36" s="35"/>
      <c r="E36" s="35"/>
      <c r="F36" s="35"/>
      <c r="G36" s="35"/>
    </row>
    <row r="37" spans="1:7" ht="20.399999999999999" x14ac:dyDescent="0.2">
      <c r="A37" s="23" t="s">
        <v>23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x14ac:dyDescent="0.2">
      <c r="A38" s="23"/>
      <c r="B38" s="35"/>
      <c r="C38" s="35"/>
      <c r="D38" s="35"/>
      <c r="E38" s="35"/>
      <c r="F38" s="35"/>
      <c r="G38" s="35"/>
    </row>
    <row r="39" spans="1:7" ht="20.399999999999999" x14ac:dyDescent="0.2">
      <c r="A39" s="23" t="s">
        <v>24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">
      <c r="A40" s="23"/>
      <c r="B40" s="35"/>
      <c r="C40" s="35"/>
      <c r="D40" s="35"/>
      <c r="E40" s="35"/>
      <c r="F40" s="35"/>
      <c r="G40" s="35"/>
    </row>
    <row r="41" spans="1:7" ht="20.399999999999999" x14ac:dyDescent="0.2">
      <c r="A41" s="23" t="s">
        <v>25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x14ac:dyDescent="0.2">
      <c r="A42" s="23"/>
      <c r="B42" s="35"/>
      <c r="C42" s="35"/>
      <c r="D42" s="35"/>
      <c r="E42" s="35"/>
      <c r="F42" s="35"/>
      <c r="G42" s="35"/>
    </row>
    <row r="43" spans="1:7" ht="20.399999999999999" x14ac:dyDescent="0.2">
      <c r="A43" s="29" t="s">
        <v>26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</row>
    <row r="44" spans="1:7" x14ac:dyDescent="0.2">
      <c r="A44" s="23"/>
      <c r="B44" s="35"/>
      <c r="C44" s="35"/>
      <c r="D44" s="35"/>
      <c r="E44" s="35"/>
      <c r="F44" s="35"/>
      <c r="G44" s="35"/>
    </row>
    <row r="45" spans="1:7" ht="20.399999999999999" x14ac:dyDescent="0.2">
      <c r="A45" s="23" t="s">
        <v>27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x14ac:dyDescent="0.2">
      <c r="A46" s="23"/>
      <c r="B46" s="35"/>
      <c r="C46" s="35"/>
      <c r="D46" s="35"/>
      <c r="E46" s="35"/>
      <c r="F46" s="35"/>
      <c r="G46" s="35"/>
    </row>
    <row r="47" spans="1:7" x14ac:dyDescent="0.2">
      <c r="A47" s="23" t="s">
        <v>28</v>
      </c>
      <c r="B47" s="35">
        <v>16943801</v>
      </c>
      <c r="C47" s="35">
        <v>27600000</v>
      </c>
      <c r="D47" s="35">
        <v>44543801</v>
      </c>
      <c r="E47" s="35">
        <v>42071108.939999998</v>
      </c>
      <c r="F47" s="35">
        <v>42071028.939999998</v>
      </c>
      <c r="G47" s="35">
        <v>2472692.0600000024</v>
      </c>
    </row>
    <row r="48" spans="1:7" x14ac:dyDescent="0.2">
      <c r="A48" s="24"/>
      <c r="B48" s="10"/>
      <c r="C48" s="10"/>
      <c r="D48" s="10"/>
      <c r="E48" s="10"/>
      <c r="F48" s="10"/>
      <c r="G48" s="10"/>
    </row>
    <row r="49" spans="1:7" x14ac:dyDescent="0.2">
      <c r="A49" s="22" t="s">
        <v>16</v>
      </c>
      <c r="B49" s="6">
        <f>SUM(B47:B48)</f>
        <v>16943801</v>
      </c>
      <c r="C49" s="6">
        <f>SUM(C47:C48)</f>
        <v>27600000</v>
      </c>
      <c r="D49" s="6">
        <f>SUM(B49:C49)</f>
        <v>44543801</v>
      </c>
      <c r="E49" s="6">
        <f>SUM(E47:E48)</f>
        <v>42071108.939999998</v>
      </c>
      <c r="F49" s="6">
        <f>SUM(F47:F48)</f>
        <v>42071028.939999998</v>
      </c>
      <c r="G49" s="6">
        <f>G47</f>
        <v>2472692.0600000024</v>
      </c>
    </row>
    <row r="62" spans="1:7" ht="91.2" customHeight="1" x14ac:dyDescent="0.2">
      <c r="A62" s="49" t="s">
        <v>139</v>
      </c>
      <c r="B62" s="47"/>
      <c r="C62" s="48" t="s">
        <v>140</v>
      </c>
      <c r="D62" s="48"/>
      <c r="E62" s="48"/>
    </row>
  </sheetData>
  <sheetProtection formatCells="0" formatColumns="0" formatRows="0" insertRows="0" deleteRows="0" autoFilter="0"/>
  <mergeCells count="7">
    <mergeCell ref="C62:E62"/>
    <mergeCell ref="G2:G3"/>
    <mergeCell ref="G18:G19"/>
    <mergeCell ref="G30:G31"/>
    <mergeCell ref="A1:G1"/>
    <mergeCell ref="A17:G17"/>
    <mergeCell ref="A29:G29"/>
  </mergeCells>
  <printOptions horizontalCentered="1"/>
  <pageMargins left="0.25" right="0.25" top="0.75" bottom="0.75" header="0.3" footer="0.3"/>
  <pageSetup paperSize="5" scale="75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GridLines="0" workbookViewId="0">
      <selection activeCell="A26" sqref="A26:E27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4.9" customHeight="1" x14ac:dyDescent="0.2">
      <c r="A1" s="41" t="s">
        <v>136</v>
      </c>
      <c r="B1" s="42"/>
      <c r="C1" s="42"/>
      <c r="D1" s="42"/>
      <c r="E1" s="42"/>
      <c r="F1" s="42"/>
      <c r="G1" s="43"/>
    </row>
    <row r="2" spans="1:7" x14ac:dyDescent="0.2">
      <c r="A2" s="15"/>
      <c r="B2" s="17" t="s">
        <v>0</v>
      </c>
      <c r="C2" s="18"/>
      <c r="D2" s="18"/>
      <c r="E2" s="18"/>
      <c r="F2" s="19"/>
      <c r="G2" s="39" t="s">
        <v>1</v>
      </c>
    </row>
    <row r="3" spans="1:7" ht="24.9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0"/>
    </row>
    <row r="4" spans="1:7" x14ac:dyDescent="0.2">
      <c r="A4" s="25"/>
      <c r="B4" s="5"/>
      <c r="C4" s="5"/>
      <c r="D4" s="5"/>
      <c r="E4" s="5"/>
      <c r="F4" s="5"/>
      <c r="G4" s="5"/>
    </row>
    <row r="5" spans="1:7" x14ac:dyDescent="0.2">
      <c r="A5" s="31" t="s">
        <v>29</v>
      </c>
      <c r="B5" s="35">
        <v>15893801</v>
      </c>
      <c r="C5" s="35">
        <v>27250000</v>
      </c>
      <c r="D5" s="35">
        <v>43143801</v>
      </c>
      <c r="E5" s="35">
        <v>40768138.439999998</v>
      </c>
      <c r="F5" s="35">
        <v>40768058.439999998</v>
      </c>
      <c r="G5" s="35">
        <v>2375662.5600000024</v>
      </c>
    </row>
    <row r="6" spans="1:7" x14ac:dyDescent="0.2">
      <c r="A6" s="31"/>
      <c r="B6" s="35"/>
      <c r="C6" s="35"/>
      <c r="D6" s="35"/>
      <c r="E6" s="35"/>
      <c r="F6" s="35"/>
      <c r="G6" s="35"/>
    </row>
    <row r="7" spans="1:7" x14ac:dyDescent="0.2">
      <c r="A7" s="31" t="s">
        <v>30</v>
      </c>
      <c r="B7" s="35">
        <v>1050000</v>
      </c>
      <c r="C7" s="35">
        <v>350000</v>
      </c>
      <c r="D7" s="35">
        <v>1400000</v>
      </c>
      <c r="E7" s="35">
        <v>1302970.5</v>
      </c>
      <c r="F7" s="35">
        <v>1302970.5</v>
      </c>
      <c r="G7" s="35">
        <v>97029.5</v>
      </c>
    </row>
    <row r="8" spans="1:7" x14ac:dyDescent="0.2">
      <c r="A8" s="31"/>
      <c r="B8" s="35"/>
      <c r="C8" s="35"/>
      <c r="D8" s="35"/>
      <c r="E8" s="35"/>
      <c r="F8" s="35"/>
      <c r="G8" s="35"/>
    </row>
    <row r="9" spans="1:7" x14ac:dyDescent="0.2">
      <c r="A9" s="31" t="s">
        <v>31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">
      <c r="A10" s="31"/>
      <c r="B10" s="35"/>
      <c r="C10" s="35"/>
      <c r="D10" s="35"/>
      <c r="E10" s="35"/>
      <c r="F10" s="35"/>
      <c r="G10" s="35"/>
    </row>
    <row r="11" spans="1:7" x14ac:dyDescent="0.2">
      <c r="A11" s="31" t="s">
        <v>32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">
      <c r="A12" s="31"/>
      <c r="B12" s="35"/>
      <c r="C12" s="35"/>
      <c r="D12" s="35"/>
      <c r="E12" s="35"/>
      <c r="F12" s="35"/>
      <c r="G12" s="35"/>
    </row>
    <row r="13" spans="1:7" x14ac:dyDescent="0.2">
      <c r="A13" s="31" t="s">
        <v>33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">
      <c r="A14" s="26"/>
      <c r="B14" s="36"/>
      <c r="C14" s="36"/>
      <c r="D14" s="36"/>
      <c r="E14" s="36"/>
      <c r="F14" s="36"/>
      <c r="G14" s="36"/>
    </row>
    <row r="15" spans="1:7" x14ac:dyDescent="0.2">
      <c r="A15" s="27" t="s">
        <v>16</v>
      </c>
      <c r="B15" s="4">
        <f t="shared" ref="B15:G15" si="0">SUM(B5:B14)</f>
        <v>16943801</v>
      </c>
      <c r="C15" s="4">
        <f t="shared" si="0"/>
        <v>27600000</v>
      </c>
      <c r="D15" s="4">
        <f t="shared" si="0"/>
        <v>44543801</v>
      </c>
      <c r="E15" s="4">
        <f t="shared" si="0"/>
        <v>42071108.939999998</v>
      </c>
      <c r="F15" s="4">
        <f t="shared" si="0"/>
        <v>42071028.939999998</v>
      </c>
      <c r="G15" s="4">
        <f t="shared" si="0"/>
        <v>2472692.0600000024</v>
      </c>
    </row>
    <row r="26" spans="1:5" ht="22.8" x14ac:dyDescent="0.2">
      <c r="A26" s="49" t="s">
        <v>139</v>
      </c>
      <c r="B26" s="47"/>
      <c r="C26" s="48" t="s">
        <v>140</v>
      </c>
      <c r="D26" s="48"/>
      <c r="E26" s="48"/>
    </row>
  </sheetData>
  <sheetProtection formatCells="0" formatColumns="0" formatRows="0" autoFilter="0"/>
  <mergeCells count="3">
    <mergeCell ref="G2:G3"/>
    <mergeCell ref="A1:G1"/>
    <mergeCell ref="C26:E26"/>
  </mergeCells>
  <printOptions horizontalCentered="1"/>
  <pageMargins left="0.25" right="0.25" top="0.75" bottom="0.75" header="0.3" footer="0.3"/>
  <pageSetup paperSize="5" scale="82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topLeftCell="A46" workbookViewId="0">
      <selection activeCell="K59" sqref="K5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41" t="s">
        <v>137</v>
      </c>
      <c r="B1" s="42"/>
      <c r="C1" s="42"/>
      <c r="D1" s="42"/>
      <c r="E1" s="42"/>
      <c r="F1" s="42"/>
      <c r="G1" s="43"/>
    </row>
    <row r="2" spans="1:7" x14ac:dyDescent="0.2">
      <c r="A2" s="50"/>
      <c r="B2" s="17" t="s">
        <v>0</v>
      </c>
      <c r="C2" s="18"/>
      <c r="D2" s="18"/>
      <c r="E2" s="18"/>
      <c r="F2" s="19"/>
      <c r="G2" s="39" t="s">
        <v>1</v>
      </c>
    </row>
    <row r="3" spans="1:7" ht="24.9" customHeight="1" x14ac:dyDescent="0.2">
      <c r="A3" s="5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0"/>
    </row>
    <row r="4" spans="1:7" x14ac:dyDescent="0.2">
      <c r="A4" s="28" t="s">
        <v>34</v>
      </c>
      <c r="B4" s="37">
        <v>11412749.800000001</v>
      </c>
      <c r="C4" s="37">
        <v>1850000</v>
      </c>
      <c r="D4" s="37">
        <v>13262749.800000001</v>
      </c>
      <c r="E4" s="37">
        <v>12788385.529999999</v>
      </c>
      <c r="F4" s="37">
        <v>12788385.529999999</v>
      </c>
      <c r="G4" s="37">
        <v>474364.27000000142</v>
      </c>
    </row>
    <row r="5" spans="1:7" x14ac:dyDescent="0.2">
      <c r="A5" s="52" t="s">
        <v>35</v>
      </c>
      <c r="B5" s="35">
        <v>9102881</v>
      </c>
      <c r="C5" s="35">
        <v>0</v>
      </c>
      <c r="D5" s="35">
        <v>9102881</v>
      </c>
      <c r="E5" s="35">
        <v>9073698.5</v>
      </c>
      <c r="F5" s="35">
        <v>9073698.5</v>
      </c>
      <c r="G5" s="35">
        <v>29182.5</v>
      </c>
    </row>
    <row r="6" spans="1:7" x14ac:dyDescent="0.2">
      <c r="A6" s="52" t="s">
        <v>36</v>
      </c>
      <c r="B6" s="35">
        <v>507600</v>
      </c>
      <c r="C6" s="35">
        <v>850000</v>
      </c>
      <c r="D6" s="35">
        <v>1357600</v>
      </c>
      <c r="E6" s="35">
        <v>1295546.32</v>
      </c>
      <c r="F6" s="35">
        <v>1295546.32</v>
      </c>
      <c r="G6" s="35">
        <v>62053.679999999935</v>
      </c>
    </row>
    <row r="7" spans="1:7" x14ac:dyDescent="0.2">
      <c r="A7" s="52" t="s">
        <v>37</v>
      </c>
      <c r="B7" s="35">
        <v>1392268.8</v>
      </c>
      <c r="C7" s="35">
        <v>100000</v>
      </c>
      <c r="D7" s="35">
        <v>1492268.8</v>
      </c>
      <c r="E7" s="35">
        <v>1418876.94</v>
      </c>
      <c r="F7" s="35">
        <v>1418876.94</v>
      </c>
      <c r="G7" s="35">
        <v>73391.860000000102</v>
      </c>
    </row>
    <row r="8" spans="1:7" x14ac:dyDescent="0.2">
      <c r="A8" s="52" t="s">
        <v>38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2">
      <c r="A9" s="52" t="s">
        <v>39</v>
      </c>
      <c r="B9" s="35">
        <v>410000</v>
      </c>
      <c r="C9" s="35">
        <v>900000</v>
      </c>
      <c r="D9" s="35">
        <v>1310000</v>
      </c>
      <c r="E9" s="35">
        <v>1000263.77</v>
      </c>
      <c r="F9" s="35">
        <v>1000263.77</v>
      </c>
      <c r="G9" s="35">
        <v>309736.23</v>
      </c>
    </row>
    <row r="10" spans="1:7" x14ac:dyDescent="0.2">
      <c r="A10" s="52" t="s">
        <v>40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">
      <c r="A11" s="52" t="s">
        <v>41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">
      <c r="A12" s="28" t="s">
        <v>42</v>
      </c>
      <c r="B12" s="38">
        <v>2062417</v>
      </c>
      <c r="C12" s="38">
        <v>200000</v>
      </c>
      <c r="D12" s="38">
        <v>2262417</v>
      </c>
      <c r="E12" s="38">
        <v>1692672.2799999998</v>
      </c>
      <c r="F12" s="38">
        <v>1692672.2799999998</v>
      </c>
      <c r="G12" s="38">
        <v>569744.7200000002</v>
      </c>
    </row>
    <row r="13" spans="1:7" x14ac:dyDescent="0.2">
      <c r="A13" s="52" t="s">
        <v>43</v>
      </c>
      <c r="B13" s="35">
        <v>302417</v>
      </c>
      <c r="C13" s="35">
        <v>200000</v>
      </c>
      <c r="D13" s="35">
        <v>502417</v>
      </c>
      <c r="E13" s="35">
        <v>498105.48</v>
      </c>
      <c r="F13" s="35">
        <v>498105.48</v>
      </c>
      <c r="G13" s="35">
        <v>4311.5200000000186</v>
      </c>
    </row>
    <row r="14" spans="1:7" x14ac:dyDescent="0.2">
      <c r="A14" s="52" t="s">
        <v>44</v>
      </c>
      <c r="B14" s="35">
        <v>620000</v>
      </c>
      <c r="C14" s="35">
        <v>0</v>
      </c>
      <c r="D14" s="35">
        <v>620000</v>
      </c>
      <c r="E14" s="35">
        <v>613402.36</v>
      </c>
      <c r="F14" s="35">
        <v>613402.36</v>
      </c>
      <c r="G14" s="35">
        <v>6597.640000000014</v>
      </c>
    </row>
    <row r="15" spans="1:7" x14ac:dyDescent="0.2">
      <c r="A15" s="52" t="s">
        <v>45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">
      <c r="A16" s="52" t="s">
        <v>46</v>
      </c>
      <c r="B16" s="35">
        <v>210000</v>
      </c>
      <c r="C16" s="35">
        <v>0</v>
      </c>
      <c r="D16" s="35">
        <v>210000</v>
      </c>
      <c r="E16" s="35">
        <v>44918.77</v>
      </c>
      <c r="F16" s="35">
        <v>44918.77</v>
      </c>
      <c r="G16" s="35">
        <v>165081.23000000001</v>
      </c>
    </row>
    <row r="17" spans="1:7" x14ac:dyDescent="0.2">
      <c r="A17" s="52" t="s">
        <v>47</v>
      </c>
      <c r="B17" s="35">
        <v>120000</v>
      </c>
      <c r="C17" s="35">
        <v>0</v>
      </c>
      <c r="D17" s="35">
        <v>120000</v>
      </c>
      <c r="E17" s="35">
        <v>21533.8</v>
      </c>
      <c r="F17" s="35">
        <v>21533.8</v>
      </c>
      <c r="G17" s="35">
        <v>98466.2</v>
      </c>
    </row>
    <row r="18" spans="1:7" x14ac:dyDescent="0.2">
      <c r="A18" s="52" t="s">
        <v>48</v>
      </c>
      <c r="B18" s="35">
        <v>695000</v>
      </c>
      <c r="C18" s="35">
        <v>0</v>
      </c>
      <c r="D18" s="35">
        <v>695000</v>
      </c>
      <c r="E18" s="35">
        <v>477479.87</v>
      </c>
      <c r="F18" s="35">
        <v>477479.87</v>
      </c>
      <c r="G18" s="35">
        <v>217520.13</v>
      </c>
    </row>
    <row r="19" spans="1:7" x14ac:dyDescent="0.2">
      <c r="A19" s="52" t="s">
        <v>49</v>
      </c>
      <c r="B19" s="35">
        <v>100000</v>
      </c>
      <c r="C19" s="35">
        <v>0</v>
      </c>
      <c r="D19" s="35">
        <v>100000</v>
      </c>
      <c r="E19" s="35">
        <v>31300</v>
      </c>
      <c r="F19" s="35">
        <v>31300</v>
      </c>
      <c r="G19" s="35">
        <v>68700</v>
      </c>
    </row>
    <row r="20" spans="1:7" x14ac:dyDescent="0.2">
      <c r="A20" s="52" t="s">
        <v>50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">
      <c r="A21" s="52" t="s">
        <v>51</v>
      </c>
      <c r="B21" s="35">
        <v>15000</v>
      </c>
      <c r="C21" s="35">
        <v>0</v>
      </c>
      <c r="D21" s="35">
        <v>15000</v>
      </c>
      <c r="E21" s="35">
        <v>5932</v>
      </c>
      <c r="F21" s="35">
        <v>5932</v>
      </c>
      <c r="G21" s="35">
        <v>9068</v>
      </c>
    </row>
    <row r="22" spans="1:7" x14ac:dyDescent="0.2">
      <c r="A22" s="28" t="s">
        <v>52</v>
      </c>
      <c r="B22" s="38">
        <v>2118634.2000000002</v>
      </c>
      <c r="C22" s="38">
        <v>25200000</v>
      </c>
      <c r="D22" s="38">
        <v>27318634.199999999</v>
      </c>
      <c r="E22" s="38">
        <v>26280686.130000003</v>
      </c>
      <c r="F22" s="38">
        <v>26280606.130000003</v>
      </c>
      <c r="G22" s="38">
        <v>1037948.0699999966</v>
      </c>
    </row>
    <row r="23" spans="1:7" x14ac:dyDescent="0.2">
      <c r="A23" s="52" t="s">
        <v>53</v>
      </c>
      <c r="B23" s="35">
        <v>350145.31</v>
      </c>
      <c r="C23" s="35">
        <v>0</v>
      </c>
      <c r="D23" s="35">
        <v>350145.31</v>
      </c>
      <c r="E23" s="35">
        <v>251818.79</v>
      </c>
      <c r="F23" s="35">
        <v>251818.79</v>
      </c>
      <c r="G23" s="35">
        <v>98326.51999999999</v>
      </c>
    </row>
    <row r="24" spans="1:7" x14ac:dyDescent="0.2">
      <c r="A24" s="52" t="s">
        <v>54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2">
      <c r="A25" s="52" t="s">
        <v>55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">
      <c r="A26" s="52" t="s">
        <v>56</v>
      </c>
      <c r="B26" s="35">
        <v>170000</v>
      </c>
      <c r="C26" s="35">
        <v>30000</v>
      </c>
      <c r="D26" s="35">
        <v>200000</v>
      </c>
      <c r="E26" s="35">
        <v>153886.25</v>
      </c>
      <c r="F26" s="35">
        <v>153886.25</v>
      </c>
      <c r="G26" s="35">
        <v>46113.75</v>
      </c>
    </row>
    <row r="27" spans="1:7" x14ac:dyDescent="0.2">
      <c r="A27" s="52" t="s">
        <v>57</v>
      </c>
      <c r="B27" s="35">
        <v>615000</v>
      </c>
      <c r="C27" s="35">
        <v>200000</v>
      </c>
      <c r="D27" s="35">
        <v>815000</v>
      </c>
      <c r="E27" s="35">
        <v>477729.75</v>
      </c>
      <c r="F27" s="35">
        <v>477729.75</v>
      </c>
      <c r="G27" s="35">
        <v>337270.25</v>
      </c>
    </row>
    <row r="28" spans="1:7" x14ac:dyDescent="0.2">
      <c r="A28" s="52" t="s">
        <v>58</v>
      </c>
      <c r="B28" s="35">
        <v>30000</v>
      </c>
      <c r="C28" s="35">
        <v>0</v>
      </c>
      <c r="D28" s="35">
        <v>30000</v>
      </c>
      <c r="E28" s="35">
        <v>14778.4</v>
      </c>
      <c r="F28" s="35">
        <v>14778.4</v>
      </c>
      <c r="G28" s="35">
        <v>15221.6</v>
      </c>
    </row>
    <row r="29" spans="1:7" x14ac:dyDescent="0.2">
      <c r="A29" s="52" t="s">
        <v>59</v>
      </c>
      <c r="B29" s="35">
        <v>70000</v>
      </c>
      <c r="C29" s="35">
        <v>10000</v>
      </c>
      <c r="D29" s="35">
        <v>80000</v>
      </c>
      <c r="E29" s="35">
        <v>65982.09</v>
      </c>
      <c r="F29" s="35">
        <v>65982.09</v>
      </c>
      <c r="G29" s="35">
        <v>14017.910000000003</v>
      </c>
    </row>
    <row r="30" spans="1:7" x14ac:dyDescent="0.2">
      <c r="A30" s="52" t="s">
        <v>60</v>
      </c>
      <c r="B30" s="35">
        <v>520000</v>
      </c>
      <c r="C30" s="35">
        <v>24934500</v>
      </c>
      <c r="D30" s="35">
        <v>25454500</v>
      </c>
      <c r="E30" s="35">
        <v>24980381.960000001</v>
      </c>
      <c r="F30" s="35">
        <v>24980381.960000001</v>
      </c>
      <c r="G30" s="35">
        <v>474118.03999999911</v>
      </c>
    </row>
    <row r="31" spans="1:7" x14ac:dyDescent="0.2">
      <c r="A31" s="52" t="s">
        <v>61</v>
      </c>
      <c r="B31" s="35">
        <v>363488.89</v>
      </c>
      <c r="C31" s="35">
        <v>25500</v>
      </c>
      <c r="D31" s="35">
        <v>388988.89</v>
      </c>
      <c r="E31" s="35">
        <v>336108.89</v>
      </c>
      <c r="F31" s="35">
        <v>336028.89</v>
      </c>
      <c r="G31" s="35">
        <v>52880</v>
      </c>
    </row>
    <row r="32" spans="1:7" x14ac:dyDescent="0.2">
      <c r="A32" s="28" t="s">
        <v>62</v>
      </c>
      <c r="B32" s="38">
        <v>300000</v>
      </c>
      <c r="C32" s="38">
        <v>0</v>
      </c>
      <c r="D32" s="38">
        <v>300000</v>
      </c>
      <c r="E32" s="38">
        <v>6394.5</v>
      </c>
      <c r="F32" s="38">
        <v>6394.5</v>
      </c>
      <c r="G32" s="38">
        <v>293605.5</v>
      </c>
    </row>
    <row r="33" spans="1:7" x14ac:dyDescent="0.2">
      <c r="A33" s="52" t="s">
        <v>63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</row>
    <row r="34" spans="1:7" x14ac:dyDescent="0.2">
      <c r="A34" s="52" t="s">
        <v>64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</row>
    <row r="35" spans="1:7" x14ac:dyDescent="0.2">
      <c r="A35" s="52" t="s">
        <v>65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52" t="s">
        <v>66</v>
      </c>
      <c r="B36" s="35">
        <v>300000</v>
      </c>
      <c r="C36" s="35">
        <v>0</v>
      </c>
      <c r="D36" s="35">
        <v>300000</v>
      </c>
      <c r="E36" s="35">
        <v>6394.5</v>
      </c>
      <c r="F36" s="35">
        <v>6394.5</v>
      </c>
      <c r="G36" s="35">
        <v>293605.5</v>
      </c>
    </row>
    <row r="37" spans="1:7" x14ac:dyDescent="0.2">
      <c r="A37" s="52" t="s">
        <v>32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x14ac:dyDescent="0.2">
      <c r="A38" s="52" t="s">
        <v>67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x14ac:dyDescent="0.2">
      <c r="A39" s="52" t="s">
        <v>68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">
      <c r="A40" s="52" t="s">
        <v>69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x14ac:dyDescent="0.2">
      <c r="A41" s="52" t="s">
        <v>70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x14ac:dyDescent="0.2">
      <c r="A42" s="28" t="s">
        <v>71</v>
      </c>
      <c r="B42" s="38">
        <v>50000</v>
      </c>
      <c r="C42" s="38">
        <v>0</v>
      </c>
      <c r="D42" s="38">
        <v>50000</v>
      </c>
      <c r="E42" s="38">
        <v>0</v>
      </c>
      <c r="F42" s="38">
        <v>0</v>
      </c>
      <c r="G42" s="38">
        <v>50000</v>
      </c>
    </row>
    <row r="43" spans="1:7" x14ac:dyDescent="0.2">
      <c r="A43" s="52" t="s">
        <v>72</v>
      </c>
      <c r="B43" s="35">
        <v>50000</v>
      </c>
      <c r="C43" s="35">
        <v>0</v>
      </c>
      <c r="D43" s="35">
        <v>50000</v>
      </c>
      <c r="E43" s="35">
        <v>0</v>
      </c>
      <c r="F43" s="35">
        <v>0</v>
      </c>
      <c r="G43" s="35">
        <v>50000</v>
      </c>
    </row>
    <row r="44" spans="1:7" x14ac:dyDescent="0.2">
      <c r="A44" s="52" t="s">
        <v>73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x14ac:dyDescent="0.2">
      <c r="A45" s="52" t="s">
        <v>74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x14ac:dyDescent="0.2">
      <c r="A46" s="52" t="s">
        <v>75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x14ac:dyDescent="0.2">
      <c r="A47" s="52" t="s">
        <v>76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</row>
    <row r="48" spans="1:7" x14ac:dyDescent="0.2">
      <c r="A48" s="52" t="s">
        <v>77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</row>
    <row r="49" spans="1:7" x14ac:dyDescent="0.2">
      <c r="A49" s="52" t="s">
        <v>78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</row>
    <row r="50" spans="1:7" x14ac:dyDescent="0.2">
      <c r="A50" s="52" t="s">
        <v>79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</row>
    <row r="51" spans="1:7" x14ac:dyDescent="0.2">
      <c r="A51" s="52" t="s">
        <v>80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</row>
    <row r="52" spans="1:7" x14ac:dyDescent="0.2">
      <c r="A52" s="28" t="s">
        <v>81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</row>
    <row r="53" spans="1:7" x14ac:dyDescent="0.2">
      <c r="A53" s="52" t="s">
        <v>82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</row>
    <row r="54" spans="1:7" x14ac:dyDescent="0.2">
      <c r="A54" s="52" t="s">
        <v>83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</row>
    <row r="55" spans="1:7" x14ac:dyDescent="0.2">
      <c r="A55" s="52" t="s">
        <v>84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</row>
    <row r="56" spans="1:7" x14ac:dyDescent="0.2">
      <c r="A56" s="28" t="s">
        <v>85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</row>
    <row r="57" spans="1:7" x14ac:dyDescent="0.2">
      <c r="A57" s="52" t="s">
        <v>86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</row>
    <row r="58" spans="1:7" x14ac:dyDescent="0.2">
      <c r="A58" s="52" t="s">
        <v>87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</row>
    <row r="59" spans="1:7" x14ac:dyDescent="0.2">
      <c r="A59" s="52" t="s">
        <v>88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</row>
    <row r="60" spans="1:7" x14ac:dyDescent="0.2">
      <c r="A60" s="52" t="s">
        <v>89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</row>
    <row r="61" spans="1:7" x14ac:dyDescent="0.2">
      <c r="A61" s="52" t="s">
        <v>90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</row>
    <row r="62" spans="1:7" x14ac:dyDescent="0.2">
      <c r="A62" s="52" t="s">
        <v>91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</row>
    <row r="63" spans="1:7" x14ac:dyDescent="0.2">
      <c r="A63" s="52" t="s">
        <v>92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</row>
    <row r="64" spans="1:7" x14ac:dyDescent="0.2">
      <c r="A64" s="28" t="s">
        <v>93</v>
      </c>
      <c r="B64" s="38">
        <v>1000000</v>
      </c>
      <c r="C64" s="38">
        <v>350000</v>
      </c>
      <c r="D64" s="38">
        <v>1350000</v>
      </c>
      <c r="E64" s="38">
        <v>1302970.5</v>
      </c>
      <c r="F64" s="38">
        <v>1302970.5</v>
      </c>
      <c r="G64" s="38">
        <v>47029.5</v>
      </c>
    </row>
    <row r="65" spans="1:7" x14ac:dyDescent="0.2">
      <c r="A65" s="52" t="s">
        <v>33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x14ac:dyDescent="0.2">
      <c r="A66" s="52" t="s">
        <v>94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x14ac:dyDescent="0.2">
      <c r="A67" s="52" t="s">
        <v>95</v>
      </c>
      <c r="B67" s="35">
        <v>1000000</v>
      </c>
      <c r="C67" s="35">
        <v>350000</v>
      </c>
      <c r="D67" s="35">
        <v>1350000</v>
      </c>
      <c r="E67" s="35">
        <v>1302970.5</v>
      </c>
      <c r="F67" s="35">
        <v>1302970.5</v>
      </c>
      <c r="G67" s="35">
        <v>47029.5</v>
      </c>
    </row>
    <row r="68" spans="1:7" x14ac:dyDescent="0.2">
      <c r="A68" s="28" t="s">
        <v>96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</row>
    <row r="69" spans="1:7" x14ac:dyDescent="0.2">
      <c r="A69" s="52" t="s">
        <v>97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x14ac:dyDescent="0.2">
      <c r="A70" s="52" t="s">
        <v>98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</row>
    <row r="71" spans="1:7" x14ac:dyDescent="0.2">
      <c r="A71" s="52" t="s">
        <v>99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x14ac:dyDescent="0.2">
      <c r="A72" s="52" t="s">
        <v>100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x14ac:dyDescent="0.2">
      <c r="A73" s="52" t="s">
        <v>101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x14ac:dyDescent="0.2">
      <c r="A74" s="52" t="s">
        <v>102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x14ac:dyDescent="0.2">
      <c r="A75" s="53" t="s">
        <v>103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</row>
    <row r="76" spans="1:7" x14ac:dyDescent="0.2">
      <c r="A76" s="54" t="s">
        <v>16</v>
      </c>
      <c r="B76" s="4">
        <f>+B64+B42+B32+B22+B12+B4</f>
        <v>16943801</v>
      </c>
      <c r="C76" s="4">
        <f>+C64+C42+C22+C12+C4</f>
        <v>27600000</v>
      </c>
      <c r="D76" s="4">
        <f>+D4+D12+D22+D32+D42+D64</f>
        <v>44543801</v>
      </c>
      <c r="E76" s="4">
        <f>+E4+E12+E22+E32+E42+E64</f>
        <v>42071108.939999998</v>
      </c>
      <c r="F76" s="4">
        <f>+F68+F64+F32+F42+F22+F12+F4</f>
        <v>42071028.940000005</v>
      </c>
      <c r="G76" s="4">
        <f>+G64+G68+G56+G42+G32+G22+G12+G4</f>
        <v>2472692.0599999982</v>
      </c>
    </row>
    <row r="86" spans="1:5" ht="22.8" x14ac:dyDescent="0.2">
      <c r="A86" s="49" t="s">
        <v>139</v>
      </c>
      <c r="B86" s="47"/>
      <c r="C86" s="48" t="s">
        <v>140</v>
      </c>
      <c r="D86" s="48"/>
      <c r="E86" s="48"/>
    </row>
  </sheetData>
  <sheetProtection formatCells="0" formatColumns="0" formatRows="0" autoFilter="0"/>
  <mergeCells count="3">
    <mergeCell ref="G2:G3"/>
    <mergeCell ref="A1:G1"/>
    <mergeCell ref="C86:E86"/>
  </mergeCells>
  <printOptions horizontalCentered="1"/>
  <pageMargins left="0.25" right="0.25" top="0.75" bottom="0.75" header="0.3" footer="0.3"/>
  <pageSetup paperSize="5" scale="74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9"/>
  <sheetViews>
    <sheetView showGridLines="0" topLeftCell="A22" zoomScaleNormal="100" workbookViewId="0">
      <selection activeCell="J47" sqref="J47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41" t="s">
        <v>138</v>
      </c>
      <c r="B1" s="42"/>
      <c r="C1" s="42"/>
      <c r="D1" s="42"/>
      <c r="E1" s="42"/>
      <c r="F1" s="42"/>
      <c r="G1" s="43"/>
    </row>
    <row r="2" spans="1:7" x14ac:dyDescent="0.2">
      <c r="A2" s="15"/>
      <c r="B2" s="17" t="s">
        <v>0</v>
      </c>
      <c r="C2" s="18"/>
      <c r="D2" s="18"/>
      <c r="E2" s="18"/>
      <c r="F2" s="19"/>
      <c r="G2" s="39" t="s">
        <v>1</v>
      </c>
    </row>
    <row r="3" spans="1:7" ht="24.9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0"/>
    </row>
    <row r="4" spans="1:7" x14ac:dyDescent="0.2">
      <c r="A4" s="14"/>
      <c r="B4" s="5"/>
      <c r="C4" s="5"/>
      <c r="D4" s="5"/>
      <c r="E4" s="5"/>
      <c r="F4" s="5"/>
      <c r="G4" s="5"/>
    </row>
    <row r="5" spans="1:7" x14ac:dyDescent="0.2">
      <c r="A5" s="12" t="s">
        <v>104</v>
      </c>
      <c r="B5" s="38">
        <v>8380706.7199999997</v>
      </c>
      <c r="C5" s="38">
        <v>27250000</v>
      </c>
      <c r="D5" s="38">
        <v>35630706.719999999</v>
      </c>
      <c r="E5" s="38">
        <v>33396522.290000003</v>
      </c>
      <c r="F5" s="38">
        <v>33396442.290000003</v>
      </c>
      <c r="G5" s="38">
        <v>2234184.4299999978</v>
      </c>
    </row>
    <row r="6" spans="1:7" x14ac:dyDescent="0.2">
      <c r="A6" s="20" t="s">
        <v>105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</row>
    <row r="7" spans="1:7" x14ac:dyDescent="0.2">
      <c r="A7" s="20" t="s">
        <v>106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</row>
    <row r="8" spans="1:7" x14ac:dyDescent="0.2">
      <c r="A8" s="20" t="s">
        <v>107</v>
      </c>
      <c r="B8" s="35">
        <v>2959197.36</v>
      </c>
      <c r="C8" s="35">
        <v>25944500</v>
      </c>
      <c r="D8" s="35">
        <v>28903697.359999999</v>
      </c>
      <c r="E8" s="35">
        <v>27789996.100000001</v>
      </c>
      <c r="F8" s="35">
        <v>27789996.100000001</v>
      </c>
      <c r="G8" s="35">
        <v>1113701.2599999979</v>
      </c>
    </row>
    <row r="9" spans="1:7" x14ac:dyDescent="0.2">
      <c r="A9" s="20" t="s">
        <v>108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">
      <c r="A10" s="20" t="s">
        <v>109</v>
      </c>
      <c r="B10" s="35">
        <v>5296789.16</v>
      </c>
      <c r="C10" s="35">
        <v>1305500</v>
      </c>
      <c r="D10" s="35">
        <v>6602289.1600000001</v>
      </c>
      <c r="E10" s="35">
        <v>5487223.4900000002</v>
      </c>
      <c r="F10" s="35">
        <v>5487143.4900000002</v>
      </c>
      <c r="G10" s="35">
        <v>1115065.67</v>
      </c>
    </row>
    <row r="11" spans="1:7" x14ac:dyDescent="0.2">
      <c r="A11" s="20" t="s">
        <v>110</v>
      </c>
      <c r="B11" s="35">
        <v>124720.2</v>
      </c>
      <c r="C11" s="35">
        <v>0</v>
      </c>
      <c r="D11" s="35">
        <v>124720.2</v>
      </c>
      <c r="E11" s="35">
        <v>119302.7</v>
      </c>
      <c r="F11" s="35">
        <v>119302.7</v>
      </c>
      <c r="G11" s="35">
        <v>5417.5</v>
      </c>
    </row>
    <row r="12" spans="1:7" x14ac:dyDescent="0.2">
      <c r="A12" s="20" t="s">
        <v>111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">
      <c r="A13" s="20" t="s">
        <v>61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">
      <c r="A14" s="13"/>
      <c r="B14" s="35"/>
      <c r="C14" s="35"/>
      <c r="D14" s="35"/>
      <c r="E14" s="35"/>
      <c r="F14" s="35"/>
      <c r="G14" s="35"/>
    </row>
    <row r="15" spans="1:7" x14ac:dyDescent="0.2">
      <c r="A15" s="12" t="s">
        <v>112</v>
      </c>
      <c r="B15" s="38">
        <v>8563094.2799999993</v>
      </c>
      <c r="C15" s="38">
        <v>350000</v>
      </c>
      <c r="D15" s="38">
        <v>8913094.2799999993</v>
      </c>
      <c r="E15" s="38">
        <v>8674586.6500000004</v>
      </c>
      <c r="F15" s="38">
        <v>8674586.6500000004</v>
      </c>
      <c r="G15" s="38">
        <v>238507.62999999954</v>
      </c>
    </row>
    <row r="16" spans="1:7" x14ac:dyDescent="0.2">
      <c r="A16" s="20" t="s">
        <v>113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">
      <c r="A17" s="20" t="s">
        <v>114</v>
      </c>
      <c r="B17" s="35">
        <v>651721.29</v>
      </c>
      <c r="C17" s="35">
        <v>0</v>
      </c>
      <c r="D17" s="35">
        <v>651721.29</v>
      </c>
      <c r="E17" s="35">
        <v>648414.59</v>
      </c>
      <c r="F17" s="35">
        <v>648414.59</v>
      </c>
      <c r="G17" s="35">
        <v>3306.7000000000698</v>
      </c>
    </row>
    <row r="18" spans="1:7" x14ac:dyDescent="0.2">
      <c r="A18" s="20" t="s">
        <v>115</v>
      </c>
      <c r="B18" s="35">
        <v>1573906.4</v>
      </c>
      <c r="C18" s="35">
        <v>0</v>
      </c>
      <c r="D18" s="35">
        <v>1573906.4</v>
      </c>
      <c r="E18" s="35">
        <v>1449027.95</v>
      </c>
      <c r="F18" s="35">
        <v>1449027.95</v>
      </c>
      <c r="G18" s="35">
        <v>124878.44999999995</v>
      </c>
    </row>
    <row r="19" spans="1:7" x14ac:dyDescent="0.2">
      <c r="A19" s="20" t="s">
        <v>116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">
      <c r="A20" s="20" t="s">
        <v>117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">
      <c r="A21" s="20" t="s">
        <v>118</v>
      </c>
      <c r="B21" s="35">
        <v>6337466.5899999999</v>
      </c>
      <c r="C21" s="35">
        <v>350000</v>
      </c>
      <c r="D21" s="35">
        <v>6687466.5899999999</v>
      </c>
      <c r="E21" s="35">
        <v>6577144.1100000003</v>
      </c>
      <c r="F21" s="35">
        <v>6577144.1100000003</v>
      </c>
      <c r="G21" s="35">
        <v>110322.47999999952</v>
      </c>
    </row>
    <row r="22" spans="1:7" x14ac:dyDescent="0.2">
      <c r="A22" s="20" t="s">
        <v>119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">
      <c r="A23" s="13"/>
      <c r="B23" s="35"/>
      <c r="C23" s="35"/>
      <c r="D23" s="35"/>
      <c r="E23" s="35"/>
      <c r="F23" s="35"/>
      <c r="G23" s="35"/>
    </row>
    <row r="24" spans="1:7" x14ac:dyDescent="0.2">
      <c r="A24" s="12" t="s">
        <v>120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7" x14ac:dyDescent="0.2">
      <c r="A25" s="20" t="s">
        <v>121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">
      <c r="A26" s="20" t="s">
        <v>122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2">
      <c r="A27" s="20" t="s">
        <v>123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">
      <c r="A28" s="20" t="s">
        <v>124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</row>
    <row r="29" spans="1:7" x14ac:dyDescent="0.2">
      <c r="A29" s="20" t="s">
        <v>125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 x14ac:dyDescent="0.2">
      <c r="A30" s="20" t="s">
        <v>126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2">
      <c r="A31" s="20" t="s">
        <v>127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</row>
    <row r="32" spans="1:7" x14ac:dyDescent="0.2">
      <c r="A32" s="20" t="s">
        <v>128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</row>
    <row r="33" spans="1:7" x14ac:dyDescent="0.2">
      <c r="A33" s="20" t="s">
        <v>129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</row>
    <row r="34" spans="1:7" x14ac:dyDescent="0.2">
      <c r="A34" s="13"/>
      <c r="B34" s="35"/>
      <c r="C34" s="35"/>
      <c r="D34" s="35"/>
      <c r="E34" s="35"/>
      <c r="F34" s="35"/>
      <c r="G34" s="35"/>
    </row>
    <row r="35" spans="1:7" x14ac:dyDescent="0.2">
      <c r="A35" s="12" t="s">
        <v>130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</row>
    <row r="36" spans="1:7" x14ac:dyDescent="0.2">
      <c r="A36" s="20" t="s">
        <v>131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ht="20.399999999999999" x14ac:dyDescent="0.2">
      <c r="A37" s="20" t="s">
        <v>132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x14ac:dyDescent="0.2">
      <c r="A38" s="20" t="s">
        <v>133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x14ac:dyDescent="0.2">
      <c r="A39" s="20" t="s">
        <v>134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">
      <c r="A40" s="13"/>
      <c r="B40" s="35"/>
      <c r="C40" s="35"/>
      <c r="D40" s="35"/>
      <c r="E40" s="35"/>
      <c r="F40" s="35"/>
      <c r="G40" s="35"/>
    </row>
    <row r="41" spans="1:7" x14ac:dyDescent="0.2">
      <c r="A41" s="22" t="s">
        <v>16</v>
      </c>
      <c r="B41" s="6">
        <f t="shared" ref="B41:G41" si="0">+B5+B15</f>
        <v>16943801</v>
      </c>
      <c r="C41" s="6">
        <f t="shared" si="0"/>
        <v>27600000</v>
      </c>
      <c r="D41" s="6">
        <f t="shared" si="0"/>
        <v>44543801</v>
      </c>
      <c r="E41" s="6">
        <f t="shared" si="0"/>
        <v>42071108.940000005</v>
      </c>
      <c r="F41" s="6">
        <f t="shared" si="0"/>
        <v>42071028.940000005</v>
      </c>
      <c r="G41" s="6">
        <f t="shared" si="0"/>
        <v>2472692.0599999973</v>
      </c>
    </row>
    <row r="59" spans="1:5" ht="22.8" x14ac:dyDescent="0.2">
      <c r="A59" s="49" t="s">
        <v>139</v>
      </c>
      <c r="B59" s="47"/>
      <c r="C59" s="48" t="s">
        <v>140</v>
      </c>
      <c r="D59" s="48"/>
      <c r="E59" s="48"/>
    </row>
  </sheetData>
  <sheetProtection formatCells="0" formatColumns="0" formatRows="0" autoFilter="0"/>
  <mergeCells count="3">
    <mergeCell ref="G2:G3"/>
    <mergeCell ref="A1:G1"/>
    <mergeCell ref="C59:E59"/>
  </mergeCells>
  <printOptions horizontalCentered="1"/>
  <pageMargins left="0.25" right="0.25" top="0.75" bottom="0.75" header="0.3" footer="0.3"/>
  <pageSetup paperSize="5" scale="73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cp:lastPrinted>2026-01-31T01:26:23Z</cp:lastPrinted>
  <dcterms:created xsi:type="dcterms:W3CDTF">2014-02-10T03:37:14Z</dcterms:created>
  <dcterms:modified xsi:type="dcterms:W3CDTF">2026-01-31T01:26:31Z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