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istecad\ContaCAD\salen\042025\"/>
    </mc:Choice>
  </mc:AlternateContent>
  <bookViews>
    <workbookView xWindow="-105" yWindow="-105" windowWidth="23250" windowHeight="12450" activeTab="1"/>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G29" i="12"/>
  <c r="F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21" i="8"/>
  <c r="D21" i="8"/>
  <c r="E21" i="8"/>
  <c r="F21" i="8"/>
  <c r="G21" i="8"/>
  <c r="B2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31" i="8" l="1"/>
  <c r="G75" i="6"/>
  <c r="G59" i="6"/>
  <c r="G28" i="6"/>
  <c r="D41" i="6"/>
  <c r="F8" i="3"/>
  <c r="F20" i="3" s="1"/>
  <c r="F65" i="6"/>
  <c r="E65" i="6"/>
  <c r="G27" i="9"/>
  <c r="C65" i="6"/>
  <c r="C9" i="9"/>
  <c r="E31" i="8"/>
  <c r="G146" i="7"/>
  <c r="E84" i="7"/>
  <c r="G71" i="7"/>
  <c r="G62" i="7"/>
  <c r="G28" i="7"/>
  <c r="C9" i="7"/>
  <c r="F41" i="6"/>
  <c r="F70" i="6" s="1"/>
  <c r="C41" i="6"/>
  <c r="D8" i="3"/>
  <c r="D20" i="3" s="1"/>
  <c r="E79" i="2"/>
  <c r="F79" i="2"/>
  <c r="F47" i="2"/>
  <c r="F59" i="2" s="1"/>
  <c r="E47" i="2"/>
  <c r="E59" i="2" s="1"/>
  <c r="K20" i="4"/>
  <c r="E20" i="4"/>
  <c r="I20" i="4"/>
  <c r="C43" i="9"/>
  <c r="B43" i="9"/>
  <c r="D9" i="9"/>
  <c r="E9" i="9"/>
  <c r="G9" i="9"/>
  <c r="B9" i="9"/>
  <c r="D43" i="9"/>
  <c r="E43" i="9"/>
  <c r="G43" i="9"/>
  <c r="B31" i="8"/>
  <c r="D31" i="8"/>
  <c r="C31" i="8"/>
  <c r="G31"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E70" i="6"/>
  <c r="G41" i="6"/>
  <c r="G42" i="6" s="1"/>
  <c r="D70" i="6"/>
  <c r="C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<sst xmlns="http://schemas.openxmlformats.org/spreadsheetml/2006/main" count="796" uniqueCount="550">
  <si>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</si>
  <si>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</si>
  <si>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</si>
  <si>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</si>
  <si>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</si>
  <si>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</si>
  <si>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</si>
  <si>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</si>
  <si>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</si>
  <si>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</si>
  <si>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</si>
  <si>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</si>
  <si>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</si>
  <si>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</si>
  <si>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</si>
  <si>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</si>
  <si>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</si>
  <si>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</si>
  <si>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</si>
  <si>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</si>
  <si>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</si>
  <si>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</si>
  <si>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</si>
  <si>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</si>
  <si>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</si>
  <si>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</si>
  <si>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</si>
  <si>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</si>
  <si>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</si>
  <si>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</si>
  <si>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</si>
  <si>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</si>
  <si>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</si>
  <si>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</si>
  <si>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</si>
  <si>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</si>
  <si>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</si>
  <si>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</si>
  <si>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</si>
  <si>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</si>
  <si>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</si>
  <si>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</si>
  <si>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</si>
  <si>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</si>
  <si>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</si>
  <si>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</si>
  <si>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</si>
  <si>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</si>
  <si>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</si>
  <si>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</si>
  <si>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</si>
  <si>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</si>
  <si>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</si>
  <si>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</si>
  <si>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</si>
  <si>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</si>
  <si>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</si>
  <si>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</si>
  <si>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</si>
  <si>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</si>
  <si>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</si>
  <si>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</si>
  <si>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</si>
  <si>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</si>
  <si>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</si>
  <si>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</si>
  <si>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</si>
  <si>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</si>
  <si>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</si>
  <si>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</si>
  <si>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</si>
  <si>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</si>
  <si>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</si>
  <si>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</si>
  <si>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</si>
  <si>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</si>
  <si>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</si>
  <si>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</si>
  <si>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</si>
  <si>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</si>
  <si>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</si>
  <si>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</si>
  <si>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</si>
  <si>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</si>
  <si>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</si>
  <si>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</si>
  <si>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</si>
  <si>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</si>
  <si>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</si>
  <si>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</si>
  <si>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</si>
  <si>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</si>
  <si>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</si>
  <si>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</si>
  <si>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</si>
  <si>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</si>
  <si>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</si>
  <si>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</si>
  <si>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</si>
  <si>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</si>
  <si>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</si>
  <si>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</si>
  <si>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</si>
  <si>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</si>
  <si>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</si>
  <si>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</si>
  <si>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</si>
  <si>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</si>
  <si>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</si>
  <si>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</si>
  <si>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</si>
  <si>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</si>
  <si>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</si>
  <si>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</si>
  <si>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</si>
  <si>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</si>
  <si>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</si>
  <si>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</si>
  <si>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</si>
  <si>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</si>
  <si>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</si>
  <si>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</si>
  <si>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</si>
  <si>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</si>
  <si>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</si>
  <si>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</si>
  <si>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</si>
  <si>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</si>
  <si>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</si>
  <si>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</si>
  <si>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</si>
  <si>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</si>
  <si>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</si>
  <si>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</si>
  <si>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</si>
  <si>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</si>
  <si>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</si>
  <si>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</si>
  <si>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</si>
  <si>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</si>
  <si>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</si>
  <si>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</si>
  <si>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</si>
  <si>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</si>
  <si>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</si>
  <si>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</si>
  <si>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</si>
  <si>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</si>
  <si>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</si>
  <si>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</si>
  <si>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</si>
  <si>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</si>
  <si>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</si>
  <si>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</si>
  <si>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</si>
  <si>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</si>
  <si>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</si>
  <si>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</si>
  <si>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</si>
  <si>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</si>
  <si>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</si>
  <si>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</si>
  <si>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</si>
  <si>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</si>
  <si>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</si>
  <si>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</si>
  <si>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</si>
  <si>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</si>
  <si>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</si>
  <si>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</si>
  <si>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</si>
  <si>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</si>
  <si>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</si>
  <si>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</si>
  <si>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</si>
  <si>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</si>
  <si>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</si>
  <si>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</si>
  <si>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</si>
  <si>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</si>
  <si>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</si>
  <si>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</si>
  <si>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</si>
  <si>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</si>
  <si>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</si>
  <si>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</si>
  <si>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</si>
  <si>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</si>
  <si>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</si>
  <si>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</si>
  <si>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</si>
  <si>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</si>
  <si>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</si>
  <si>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</si>
  <si>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</si>
  <si>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</si>
  <si>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</si>
  <si>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</si>
  <si>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</si>
  <si>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</si>
  <si>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</si>
  <si>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</si>
  <si>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</si>
  <si>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</si>
  <si>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</si>
  <si>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</si>
  <si>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</si>
  <si>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</si>
  <si>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</si>
  <si>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</si>
  <si>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</si>
  <si>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</si>
  <si>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</si>
  <si>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</si>
  <si>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</si>
  <si>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</si>
  <si>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</si>
  <si>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</si>
  <si>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</si>
  <si>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</si>
  <si>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</si>
  <si>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</si>
  <si>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</si>
  <si>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</si>
  <si>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</si>
  <si>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</si>
  <si>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</si>
  <si>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</si>
  <si>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</si>
  <si>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</si>
  <si>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</si>
  <si>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</si>
  <si>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</si>
  <si>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</si>
  <si>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</si>
  <si>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</si>
  <si>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</si>
  <si>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</si>
  <si>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</si>
  <si>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</si>
  <si>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</si>
  <si>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</si>
  <si>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</si>
  <si>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</si>
  <si>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</si>
  <si>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</si>
  <si>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</si>
  <si>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</si>
  <si>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</si>
  <si>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</si>
  <si>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</si>
  <si>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</si>
  <si>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</si>
  <si>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</si>
  <si>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</si>
  <si>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</si>
  <si>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</si>
  <si>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</si>
  <si>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</si>
  <si>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</si>
  <si>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</si>
  <si>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</si>
  <si>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</si>
  <si>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</si>
  <si>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</si>
  <si>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</si>
  <si>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</si>
  <si>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</si>
  <si>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</si>
  <si>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</si>
  <si>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</si>
  <si>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</si>
  <si>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</si>
  <si>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</si>
  <si>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</si>
  <si>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</si>
  <si>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</si>
  <si>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</si>
  <si>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</si>
  <si>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</si>
  <si>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</si>
  <si>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</si>
  <si>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</si>
  <si>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</si>
  <si>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</si>
  <si>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</si>
  <si>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</si>
  <si>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</si>
  <si>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</si>
  <si>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</si>
  <si>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</si>
  <si>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</si>
  <si>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</si>
  <si>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</si>
  <si>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</si>
  <si>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</si>
  <si>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</si>
  <si>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</si>
  <si>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</si>
  <si>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</si>
  <si>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</si>
  <si>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</si>
  <si>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</si>
  <si>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</si>
  <si>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</si>
  <si>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</si>
  <si>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</si>
  <si>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</si>
  <si>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</si>
  <si>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</si>
  <si>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</si>
  <si>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</si>
  <si>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</si>
  <si>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</si>
  <si>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</si>
  <si>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</si>
  <si>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</si>
  <si>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</si>
  <si>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</si>
  <si>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</si>
  <si>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</si>
  <si>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</si>
  <si>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</si>
  <si>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</si>
  <si>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</si>
  <si>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</si>
  <si>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</si>
  <si>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</si>
  <si>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</si>
  <si>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</si>
  <si>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</si>
  <si>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</si>
  <si>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</si>
  <si>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</si>
  <si>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</si>
  <si>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</si>
  <si>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</si>
  <si>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</si>
  <si>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</si>
  <si>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</si>
  <si>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</si>
  <si>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</si>
  <si>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</si>
  <si>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</si>
  <si>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</si>
  <si>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</si>
  <si>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</si>
  <si>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</si>
  <si>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</si>
  <si>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</si>
  <si>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</si>
  <si>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</si>
  <si>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</si>
  <si>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</si>
  <si>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</si>
  <si>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</si>
  <si>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</si>
  <si>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</si>
  <si>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</si>
  <si>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</si>
  <si>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</si>
  <si>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</si>
  <si>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</si>
  <si>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</si>
  <si>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</si>
  <si>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</si>
  <si>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</si>
  <si>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</si>
  <si>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</si>
  <si>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</si>
  <si>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</si>
  <si>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</si>
  <si>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</si>
  <si>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</si>
  <si>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</si>
  <si>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</si>
  <si>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</si>
  <si>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</si>
  <si>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</si>
  <si>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</si>
  <si>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</si>
  <si>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</si>
  <si>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</si>
  <si>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</si>
  <si>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</si>
  <si>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</si>
  <si>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</si>
  <si>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</si>
  <si>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</si>
  <si>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</si>
  <si>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</si>
  <si>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</si>
  <si>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</si>
  <si>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</si>
  <si>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</si>
  <si>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</si>
  <si>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</si>
  <si>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</si>
  <si>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</si>
  <si>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</si>
  <si>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</si>
  <si>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</si>
  <si>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</si>
  <si>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</si>
  <si>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</si>
  <si>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</si>
  <si>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</si>
  <si>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</si>
  <si>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</si>
  <si>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</si>
  <si>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</si>
  <si>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</si>
  <si>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</si>
  <si>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</si>
  <si>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</si>
  <si>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</si>
  <si>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</si>
  <si>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</si>
  <si>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</si>
  <si>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</si>
  <si>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</si>
  <si>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</si>
  <si>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</si>
  <si>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</si>
  <si>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</si>
  <si>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</si>
  <si>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</si>
  <si>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</si>
  <si>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</si>
  <si>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</si>
  <si>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</si>
  <si>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</si>
  <si>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</si>
  <si>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</si>
  <si>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</si>
  <si>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</si>
  <si>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</si>
  <si>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</si>
  <si>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</si>
  <si>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</si>
  <si>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</si>
  <si>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</si>
  <si>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</si>
  <si>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</si>
  <si>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</si>
  <si>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</si>
  <si>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</si>
  <si>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</si>
  <si>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</si>
  <si>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</si>
  <si>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</si>
  <si>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</si>
  <si>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</si>
  <si>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</si>
  <si>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</si>
  <si>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</si>
  <si>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</si>
  <si>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</si>
  <si>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</si>
  <si>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</si>
  <si>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</si>
  <si>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</si>
  <si>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</si>
  <si>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</si>
  <si>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</si>
  <si>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</si>
  <si>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</si>
  <si>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</si>
  <si>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</si>
  <si>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</si>
  <si>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</si>
  <si>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</si>
  <si>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</si>
  <si>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</si>
  <si>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</si>
  <si>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</si>
  <si>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</si>
  <si>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</si>
  <si>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</si>
  <si>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</si>
  <si>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</si>
  <si>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</si>
  <si>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</si>
  <si>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</si>
  <si>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</si>
  <si>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</si>
  <si>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</si>
  <si>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</si>
  <si>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</si>
  <si>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</si>
  <si>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</si>
  <si>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</si>
  <si>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</si>
  <si>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</si>
  <si>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</si>
  <si>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</si>
  <si>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</si>
  <si>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</si>
  <si>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</si>
  <si>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</si>
  <si>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</si>
  <si>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</si>
  <si>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</si>
  <si>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</si>
  <si>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</si>
  <si>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</si>
  <si>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</si>
  <si>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</si>
  <si>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</si>
  <si>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</si>
  <si>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</si>
  <si>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</si>
  <si>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</si>
  <si>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</si>
  <si>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</si>
  <si>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</si>
  <si>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</si>
  <si>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</si>
  <si>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</si>
  <si>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</si>
  <si>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</si>
  <si>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</si>
  <si>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</si>
  <si>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</si>
  <si>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</si>
  <si>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</si>
  <si>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</si>
  <si>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</si>
  <si>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</si>
  <si>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</si>
  <si>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</si>
  <si>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</si>
  <si>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</si>
  <si>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</si>
  <si>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</si>
  <si>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</si>
  <si>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</si>
  <si>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</si>
  <si>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</si>
  <si>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SISTEMA MUNICIPAL DE AGUA POTABLE Y ALCANTARILLADOS DE SAN JOSE ITURBIDE GUANAJUATO,</t>
  </si>
  <si>
    <t>AL 31 DE DICIEMBRE DE 2024  Y AL 31 DE DICIEMBRE DEL 2025</t>
  </si>
  <si>
    <t>DEL 1 DE ENERO DEL 2025 AL 31 DE DICIEMBRE DEL 2025</t>
  </si>
  <si>
    <t>00001 DIRECCION GENERAL</t>
  </si>
  <si>
    <t>00002 TESORERIA</t>
  </si>
  <si>
    <t>00003 DEPTO. TECNICA Y DE ESTUDIOS Y PROYECTOS</t>
  </si>
  <si>
    <t>00004 COMERCIAL</t>
  </si>
  <si>
    <t>00005 PLANTA DE TRATAMIENTO DE AGUAS RESIDUALE</t>
  </si>
  <si>
    <t>00006 CULTURA DEL AGUA</t>
  </si>
  <si>
    <t>00007 POZOSY C.A.</t>
  </si>
  <si>
    <t>00008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</si>
</sst>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7551060.0999999996</v>
      </c>
      <c r="C9" s="59">
        <f>SUM(C10:C16)</f>
        <v>3132571.87</v>
      </c>
      <c r="D9" s="45" t="s">
        <v>10</v>
      </c>
      <c r="E9" s="46">
        <f>SUM(E10:E18)</f>
        <v>28339207.589999996</v>
      </c>
      <c r="F9" s="46">
        <f>SUM(F10:F18)</f>
        <v>24139816.609999999</v>
      </c>
    </row>
    <row r="10" spans="1:6" x14ac:dyDescent="0.25">
      <c r="A10" s="47" t="s">
        <v>11</v>
      </c>
      <c r="B10" s="59">
        <v>0</v>
      </c>
      <c r="C10" s="59">
        <v>0</v>
      </c>
      <c r="D10" s="47" t="s">
        <v>12</v>
      </c>
      <c r="E10" s="59">
        <v>0</v>
      </c>
      <c r="F10" s="46">
        <v>0</v>
      </c>
    </row>
    <row r="11" spans="1:6" x14ac:dyDescent="0.25">
      <c r="A11" s="47" t="s">
        <v>13</v>
      </c>
      <c r="B11" s="59">
        <v>7551060.0999999996</v>
      </c>
      <c r="C11" s="59">
        <v>3132571.87</v>
      </c>
      <c r="D11" s="47" t="s">
        <v>14</v>
      </c>
      <c r="E11" s="59">
        <v>396634.04</v>
      </c>
      <c r="F11" s="46">
        <v>892516.13</v>
      </c>
    </row>
    <row r="12" spans="1:6" x14ac:dyDescent="0.25">
      <c r="A12" s="47" t="s">
        <v>15</v>
      </c>
      <c r="B12" s="59">
        <v>0</v>
      </c>
      <c r="C12" s="59">
        <v>0</v>
      </c>
      <c r="D12" s="47" t="s">
        <v>16</v>
      </c>
      <c r="E12" s="59">
        <v>0</v>
      </c>
      <c r="F12" s="46">
        <v>0</v>
      </c>
    </row>
    <row r="13" spans="1:6" x14ac:dyDescent="0.25">
      <c r="A13" s="47" t="s">
        <v>17</v>
      </c>
      <c r="B13" s="59">
        <v>0</v>
      </c>
      <c r="C13" s="59">
        <v>0</v>
      </c>
      <c r="D13" s="47" t="s">
        <v>18</v>
      </c>
      <c r="E13" s="59">
        <v>0</v>
      </c>
      <c r="F13" s="46">
        <v>0</v>
      </c>
    </row>
    <row r="14" spans="1:6" x14ac:dyDescent="0.25">
      <c r="A14" s="47" t="s">
        <v>19</v>
      </c>
      <c r="B14" s="59">
        <v>0</v>
      </c>
      <c r="C14" s="59">
        <v>0</v>
      </c>
      <c r="D14" s="47" t="s">
        <v>20</v>
      </c>
      <c r="E14" s="59">
        <v>0</v>
      </c>
      <c r="F14" s="46">
        <v>0</v>
      </c>
    </row>
    <row r="15" spans="1:6" x14ac:dyDescent="0.25">
      <c r="A15" s="47" t="s">
        <v>21</v>
      </c>
      <c r="B15" s="59">
        <v>0</v>
      </c>
      <c r="C15" s="59">
        <v>0</v>
      </c>
      <c r="D15" s="47" t="s">
        <v>22</v>
      </c>
      <c r="E15" s="59">
        <v>0</v>
      </c>
      <c r="F15" s="46">
        <v>0</v>
      </c>
    </row>
    <row r="16" spans="1:6" x14ac:dyDescent="0.25">
      <c r="A16" s="47" t="s">
        <v>23</v>
      </c>
      <c r="B16" s="59">
        <v>0</v>
      </c>
      <c r="C16" s="59">
        <v>0</v>
      </c>
      <c r="D16" s="47" t="s">
        <v>24</v>
      </c>
      <c r="E16" s="59">
        <v>25205465.329999998</v>
      </c>
      <c r="F16" s="46">
        <v>20462966.73</v>
      </c>
    </row>
    <row r="17" spans="1:6" x14ac:dyDescent="0.25">
      <c r="A17" s="45" t="s">
        <v>25</v>
      </c>
      <c r="B17" s="59">
        <f>SUM(B18:B24)</f>
        <v>44518190.810000002</v>
      </c>
      <c r="C17" s="59">
        <f>SUM(C18:C24)</f>
        <v>39325934.409999996</v>
      </c>
      <c r="D17" s="47" t="s">
        <v>26</v>
      </c>
      <c r="E17" s="59">
        <v>0</v>
      </c>
      <c r="F17" s="46">
        <v>0</v>
      </c>
    </row>
    <row r="18" spans="1:6" x14ac:dyDescent="0.25">
      <c r="A18" s="47" t="s">
        <v>27</v>
      </c>
      <c r="B18" s="59">
        <v>0</v>
      </c>
      <c r="C18" s="59">
        <v>0</v>
      </c>
      <c r="D18" s="47" t="s">
        <v>28</v>
      </c>
      <c r="E18" s="59">
        <v>2737108.22</v>
      </c>
      <c r="F18" s="46">
        <v>2784333.75</v>
      </c>
    </row>
    <row r="19" spans="1:6" x14ac:dyDescent="0.25">
      <c r="A19" s="47" t="s">
        <v>29</v>
      </c>
      <c r="B19" s="59">
        <v>44512192.590000004</v>
      </c>
      <c r="C19" s="59">
        <v>39319936.189999998</v>
      </c>
      <c r="D19" s="45" t="s">
        <v>30</v>
      </c>
      <c r="E19" s="46">
        <f>SUM(E20:E22)</f>
        <v>0</v>
      </c>
      <c r="F19" s="46">
        <f>SUM(F20:F22)</f>
        <v>0</v>
      </c>
    </row>
    <row r="20" spans="1:6" x14ac:dyDescent="0.25">
      <c r="A20" s="47" t="s">
        <v>31</v>
      </c>
      <c r="B20" s="59">
        <v>0</v>
      </c>
      <c r="C20" s="59">
        <v>0</v>
      </c>
      <c r="D20" s="47" t="s">
        <v>32</v>
      </c>
      <c r="E20" s="59">
        <v>0</v>
      </c>
      <c r="F20" s="46">
        <v>0</v>
      </c>
    </row>
    <row r="21" spans="1:6" x14ac:dyDescent="0.25">
      <c r="A21" s="47" t="s">
        <v>33</v>
      </c>
      <c r="B21" s="59">
        <v>0</v>
      </c>
      <c r="C21" s="59">
        <v>0</v>
      </c>
      <c r="D21" s="47" t="s">
        <v>34</v>
      </c>
      <c r="E21" s="59">
        <v>0</v>
      </c>
      <c r="F21" s="46">
        <v>0</v>
      </c>
    </row>
    <row r="22" spans="1:6" x14ac:dyDescent="0.25">
      <c r="A22" s="47" t="s">
        <v>35</v>
      </c>
      <c r="B22" s="59">
        <v>5998.22</v>
      </c>
      <c r="C22" s="59">
        <v>5998.22</v>
      </c>
      <c r="D22" s="47" t="s">
        <v>36</v>
      </c>
      <c r="E22" s="59">
        <v>0</v>
      </c>
      <c r="F22" s="46">
        <v>0</v>
      </c>
    </row>
    <row r="23" spans="1:6" x14ac:dyDescent="0.25">
      <c r="A23" s="47" t="s">
        <v>37</v>
      </c>
      <c r="B23" s="59">
        <v>0</v>
      </c>
      <c r="C23" s="59">
        <v>0</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0</v>
      </c>
      <c r="C25" s="59">
        <f>SUM(C26:C30)</f>
        <v>0</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0</v>
      </c>
      <c r="F27" s="46">
        <f>SUM(F28:F30)</f>
        <v>0</v>
      </c>
    </row>
    <row r="28" spans="1:6" x14ac:dyDescent="0.25">
      <c r="A28" s="47" t="s">
        <v>47</v>
      </c>
      <c r="B28" s="59">
        <v>0</v>
      </c>
      <c r="C28" s="59">
        <v>0</v>
      </c>
      <c r="D28" s="47" t="s">
        <v>48</v>
      </c>
      <c r="E28" s="59">
        <v>0</v>
      </c>
      <c r="F28" s="46">
        <v>0</v>
      </c>
    </row>
    <row r="29" spans="1:6" x14ac:dyDescent="0.25">
      <c r="A29" s="47" t="s">
        <v>49</v>
      </c>
      <c r="B29" s="59">
        <v>0</v>
      </c>
      <c r="C29" s="59">
        <v>0</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574848.22</v>
      </c>
      <c r="F42" s="46">
        <f>SUM(F43:F45)</f>
        <v>574848.22</v>
      </c>
    </row>
    <row r="43" spans="1:6" x14ac:dyDescent="0.25">
      <c r="A43" s="47" t="s">
        <v>76</v>
      </c>
      <c r="B43" s="59">
        <v>0</v>
      </c>
      <c r="C43" s="59">
        <v>0</v>
      </c>
      <c r="D43" s="47" t="s">
        <v>77</v>
      </c>
      <c r="E43" s="59">
        <v>0</v>
      </c>
      <c r="F43" s="46">
        <v>0</v>
      </c>
    </row>
    <row r="44" spans="1:6" x14ac:dyDescent="0.25">
      <c r="A44" s="47" t="s">
        <v>78</v>
      </c>
      <c r="B44" s="59">
        <v>0</v>
      </c>
      <c r="C44" s="59">
        <v>0</v>
      </c>
      <c r="D44" s="47" t="s">
        <v>79</v>
      </c>
      <c r="E44" s="59">
        <v>574848.22</v>
      </c>
      <c r="F44" s="46">
        <v>574848.22</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52069250.910000004</v>
      </c>
      <c r="C47" s="12">
        <f>C9+C17+C25+C31+C38+C41</f>
        <v>42458506.279999994</v>
      </c>
      <c r="D47" s="2" t="s">
        <v>83</v>
      </c>
      <c r="E47" s="4">
        <f>E9+E19+E23+E26+E27+E31+E38+E42</f>
        <v>28914055.809999995</v>
      </c>
      <c r="F47" s="4">
        <f>F9+F19+F23+F26+F27+F31+F38+F42</f>
        <v>24714664.829999998</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0</v>
      </c>
      <c r="F50" s="46">
        <v>0</v>
      </c>
    </row>
    <row r="51" spans="1:6" x14ac:dyDescent="0.25">
      <c r="A51" s="45" t="s">
        <v>88</v>
      </c>
      <c r="B51" s="59">
        <v>0</v>
      </c>
      <c r="C51" s="59">
        <v>0</v>
      </c>
      <c r="D51" s="45" t="s">
        <v>89</v>
      </c>
      <c r="E51" s="59">
        <v>0</v>
      </c>
      <c r="F51" s="46">
        <v>0</v>
      </c>
    </row>
    <row r="52" spans="1:6" x14ac:dyDescent="0.25">
      <c r="A52" s="45" t="s">
        <v>90</v>
      </c>
      <c r="B52" s="59">
        <v>24198015.780000001</v>
      </c>
      <c r="C52" s="59">
        <v>23024869.219999999</v>
      </c>
      <c r="D52" s="45" t="s">
        <v>91</v>
      </c>
      <c r="E52" s="59">
        <v>0</v>
      </c>
      <c r="F52" s="46">
        <v>0</v>
      </c>
    </row>
    <row r="53" spans="1:6" x14ac:dyDescent="0.25">
      <c r="A53" s="45" t="s">
        <v>92</v>
      </c>
      <c r="B53" s="59">
        <v>20858521.260000002</v>
      </c>
      <c r="C53" s="59">
        <v>19286263.399999999</v>
      </c>
      <c r="D53" s="45" t="s">
        <v>93</v>
      </c>
      <c r="E53" s="59">
        <v>0</v>
      </c>
      <c r="F53" s="46">
        <v>0</v>
      </c>
    </row>
    <row r="54" spans="1:6" x14ac:dyDescent="0.25">
      <c r="A54" s="45" t="s">
        <v>94</v>
      </c>
      <c r="B54" s="59">
        <v>887413.8</v>
      </c>
      <c r="C54" s="59">
        <v>887413.8</v>
      </c>
      <c r="D54" s="45" t="s">
        <v>95</v>
      </c>
      <c r="E54" s="59">
        <v>0</v>
      </c>
      <c r="F54" s="46">
        <v>0</v>
      </c>
    </row>
    <row r="55" spans="1:6" x14ac:dyDescent="0.25">
      <c r="A55" s="45" t="s">
        <v>96</v>
      </c>
      <c r="B55" s="59">
        <v>0</v>
      </c>
      <c r="C55" s="59">
        <v>0</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0</v>
      </c>
      <c r="F57" s="4">
        <f>SUM(F50:F55)</f>
        <v>0</v>
      </c>
    </row>
    <row r="58" spans="1:6" x14ac:dyDescent="0.25">
      <c r="A58" s="45" t="s">
        <v>101</v>
      </c>
      <c r="B58" s="59">
        <v>0</v>
      </c>
      <c r="C58" s="59">
        <v>0</v>
      </c>
      <c r="D58" s="44"/>
      <c r="E58" s="48"/>
      <c r="F58" s="48"/>
    </row>
    <row r="59" spans="1:6" x14ac:dyDescent="0.25">
      <c r="A59" s="44"/>
      <c r="B59" s="44"/>
      <c r="C59" s="44"/>
      <c r="D59" s="2" t="s">
        <v>102</v>
      </c>
      <c r="E59" s="4">
        <f>E47+E57</f>
        <v>28914055.809999995</v>
      </c>
      <c r="F59" s="4">
        <f>F47+F57</f>
        <v>24714664.829999998</v>
      </c>
    </row>
    <row r="60" spans="1:6" x14ac:dyDescent="0.25">
      <c r="A60" s="3" t="s">
        <v>103</v>
      </c>
      <c r="B60" s="12">
        <f>SUM(B50:B58)</f>
        <v>45943950.840000004</v>
      </c>
      <c r="C60" s="12">
        <f>SUM(C50:C58)</f>
        <v>43198546.419999994</v>
      </c>
      <c r="D60" s="44"/>
      <c r="E60" s="48"/>
      <c r="F60" s="48"/>
    </row>
    <row r="61" spans="1:6" x14ac:dyDescent="0.25">
      <c r="A61" s="44"/>
      <c r="B61" s="44"/>
      <c r="C61" s="44"/>
      <c r="D61" s="50" t="s">
        <v>104</v>
      </c>
      <c r="E61" s="48"/>
      <c r="F61" s="48"/>
    </row>
    <row r="62" spans="1:6" x14ac:dyDescent="0.25">
      <c r="A62" s="3" t="s">
        <v>105</v>
      </c>
      <c r="B62" s="12">
        <f>SUM(B47+B60)</f>
        <v>98013201.75</v>
      </c>
      <c r="C62" s="12">
        <f>SUM(C47+C60)</f>
        <v>85657052.699999988</v>
      </c>
      <c r="D62" s="44"/>
      <c r="E62" s="48"/>
      <c r="F62" s="48"/>
    </row>
    <row r="63" spans="1:6" x14ac:dyDescent="0.25">
      <c r="A63" s="44"/>
      <c r="B63" s="44"/>
      <c r="C63" s="44"/>
      <c r="D63" s="51" t="s">
        <v>106</v>
      </c>
      <c r="E63" s="46">
        <f>SUM(E64:E66)</f>
        <v>0</v>
      </c>
      <c r="F63" s="46">
        <f>SUM(F64:F66)</f>
        <v>0</v>
      </c>
    </row>
    <row r="64" spans="1:6" x14ac:dyDescent="0.25">
      <c r="A64" s="44"/>
      <c r="B64" s="44"/>
      <c r="C64" s="44"/>
      <c r="D64" s="45" t="s">
        <v>107</v>
      </c>
      <c r="E64" s="59">
        <v>0</v>
      </c>
      <c r="F64" s="46">
        <v>0</v>
      </c>
    </row>
    <row r="65" spans="1:6" x14ac:dyDescent="0.25">
      <c r="A65" s="44"/>
      <c r="B65" s="44"/>
      <c r="C65" s="44"/>
      <c r="D65" s="49" t="s">
        <v>108</v>
      </c>
      <c r="E65" s="59">
        <v>0</v>
      </c>
      <c r="F65" s="46">
        <v>0</v>
      </c>
    </row>
    <row r="66" spans="1:6" x14ac:dyDescent="0.25">
      <c r="A66" s="44"/>
      <c r="B66" s="44"/>
      <c r="C66" s="44"/>
      <c r="D66" s="45" t="s">
        <v>109</v>
      </c>
      <c r="E66" s="59">
        <v>0</v>
      </c>
      <c r="F66" s="46">
        <v>0</v>
      </c>
    </row>
    <row r="67" spans="1:6" x14ac:dyDescent="0.25">
      <c r="A67" s="44"/>
      <c r="B67" s="44"/>
      <c r="C67" s="44"/>
      <c r="D67" s="44"/>
      <c r="E67" s="48"/>
      <c r="F67" s="48"/>
    </row>
    <row r="68" spans="1:6" x14ac:dyDescent="0.25">
      <c r="A68" s="44"/>
      <c r="B68" s="44"/>
      <c r="C68" s="44"/>
      <c r="D68" s="51" t="s">
        <v>110</v>
      </c>
      <c r="E68" s="46">
        <f>SUM(E69:E73)</f>
        <v>69099145.939999998</v>
      </c>
      <c r="F68" s="46">
        <f>SUM(F69:F73)</f>
        <v>60942387.869999997</v>
      </c>
    </row>
    <row r="69" spans="1:6" x14ac:dyDescent="0.25">
      <c r="A69" s="52"/>
      <c r="B69" s="44"/>
      <c r="C69" s="44"/>
      <c r="D69" s="45" t="s">
        <v>111</v>
      </c>
      <c r="E69" s="59">
        <v>7049411.6900000004</v>
      </c>
      <c r="F69" s="46">
        <v>2956559.68</v>
      </c>
    </row>
    <row r="70" spans="1:6" x14ac:dyDescent="0.25">
      <c r="A70" s="52"/>
      <c r="B70" s="44"/>
      <c r="C70" s="44"/>
      <c r="D70" s="45" t="s">
        <v>112</v>
      </c>
      <c r="E70" s="59">
        <v>62049734.25</v>
      </c>
      <c r="F70" s="46">
        <v>57985828.189999998</v>
      </c>
    </row>
    <row r="71" spans="1:6" x14ac:dyDescent="0.25">
      <c r="A71" s="52"/>
      <c r="B71" s="44"/>
      <c r="C71" s="44"/>
      <c r="D71" s="45" t="s">
        <v>113</v>
      </c>
      <c r="E71" s="59">
        <v>0</v>
      </c>
      <c r="F71" s="46">
        <v>0</v>
      </c>
    </row>
    <row r="72" spans="1:6" x14ac:dyDescent="0.25">
      <c r="A72" s="52"/>
      <c r="B72" s="44"/>
      <c r="C72" s="44"/>
      <c r="D72" s="45" t="s">
        <v>114</v>
      </c>
      <c r="E72" s="59">
        <v>0</v>
      </c>
      <c r="F72" s="46">
        <v>0</v>
      </c>
    </row>
    <row r="73" spans="1:6" x14ac:dyDescent="0.25">
      <c r="A73" s="52"/>
      <c r="B73" s="44"/>
      <c r="C73" s="44"/>
      <c r="D73" s="45" t="s">
        <v>115</v>
      </c>
      <c r="E73" s="59">
        <v>0</v>
      </c>
      <c r="F73" s="46">
        <v>0</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69099145.939999998</v>
      </c>
      <c r="F79" s="4">
        <f>F63+F68+F75</f>
        <v>60942387.869999997</v>
      </c>
    </row>
    <row r="80" spans="1:6" x14ac:dyDescent="0.25">
      <c r="A80" s="52"/>
      <c r="B80" s="44"/>
      <c r="C80" s="44"/>
      <c r="D80" s="44"/>
      <c r="E80" s="48"/>
      <c r="F80" s="48"/>
    </row>
    <row r="81" spans="1:6" x14ac:dyDescent="0.25">
      <c r="A81" s="52"/>
      <c r="B81" s="44"/>
      <c r="C81" s="44"/>
      <c r="D81" s="2" t="s">
        <v>120</v>
      </c>
      <c r="E81" s="4">
        <f>E59+E79</f>
        <v>98013201.75</v>
      </c>
      <c r="F81" s="4">
        <f>F59+F79</f>
        <v>85657052.699999988</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SISTEMA MUNICIPAL DE AGUA POTABLE Y ALCANTARILLADOS DE SAN JOSE ITURBIDE GUANAJUATO,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69789882.190000013</v>
      </c>
      <c r="C7" s="36">
        <f t="shared" ref="C7:G7" si="0">SUM(C8:C19)</f>
        <v>73279376.299500018</v>
      </c>
      <c r="D7" s="36">
        <f t="shared" si="0"/>
        <v>76943345.114475027</v>
      </c>
      <c r="E7" s="36">
        <f t="shared" si="0"/>
        <v>80790512.370198786</v>
      </c>
      <c r="F7" s="36">
        <f t="shared" si="0"/>
        <v>84830037.98870872</v>
      </c>
      <c r="G7" s="36">
        <f t="shared" si="0"/>
        <v>89071539.888144165</v>
      </c>
    </row>
    <row r="8" spans="1:7" x14ac:dyDescent="0.25">
      <c r="A8" s="62" t="s">
        <v>213</v>
      </c>
      <c r="B8" s="59">
        <v>0</v>
      </c>
      <c r="C8" s="59">
        <v>0</v>
      </c>
      <c r="D8" s="59">
        <v>0</v>
      </c>
      <c r="E8" s="59">
        <v>0</v>
      </c>
      <c r="F8" s="59">
        <v>0</v>
      </c>
      <c r="G8" s="59">
        <v>0</v>
      </c>
    </row>
    <row r="9" spans="1:7" x14ac:dyDescent="0.25">
      <c r="A9" s="62" t="s">
        <v>214</v>
      </c>
      <c r="B9" s="59">
        <v>0</v>
      </c>
      <c r="C9" s="59">
        <v>0</v>
      </c>
      <c r="D9" s="59">
        <v>0</v>
      </c>
      <c r="E9" s="59">
        <v>0</v>
      </c>
      <c r="F9" s="59">
        <v>0</v>
      </c>
      <c r="G9" s="59">
        <v>0</v>
      </c>
    </row>
    <row r="10" spans="1:7" x14ac:dyDescent="0.25">
      <c r="A10" s="62" t="s">
        <v>215</v>
      </c>
      <c r="B10" s="59">
        <v>0</v>
      </c>
      <c r="C10" s="59">
        <v>0</v>
      </c>
      <c r="D10" s="59">
        <v>0</v>
      </c>
      <c r="E10" s="59">
        <v>0</v>
      </c>
      <c r="F10" s="59">
        <v>0</v>
      </c>
      <c r="G10" s="59">
        <v>0</v>
      </c>
    </row>
    <row r="11" spans="1:7" x14ac:dyDescent="0.25">
      <c r="A11" s="62" t="s">
        <v>416</v>
      </c>
      <c r="B11" s="59">
        <v>0</v>
      </c>
      <c r="C11" s="59">
        <v>0</v>
      </c>
      <c r="D11" s="59">
        <v>0</v>
      </c>
      <c r="E11" s="59">
        <v>0</v>
      </c>
      <c r="F11" s="59">
        <v>0</v>
      </c>
      <c r="G11" s="59">
        <v>0</v>
      </c>
    </row>
    <row r="12" spans="1:7" x14ac:dyDescent="0.25">
      <c r="A12" s="62" t="s">
        <v>217</v>
      </c>
      <c r="B12" s="59">
        <v>8000</v>
      </c>
      <c r="C12" s="59">
        <v>8400</v>
      </c>
      <c r="D12" s="59">
        <v>8820</v>
      </c>
      <c r="E12" s="59">
        <v>9261</v>
      </c>
      <c r="F12" s="59">
        <v>9724.0500000000011</v>
      </c>
      <c r="G12" s="59">
        <v>10210.252500000002</v>
      </c>
    </row>
    <row r="13" spans="1:7" x14ac:dyDescent="0.25">
      <c r="A13" s="62" t="s">
        <v>218</v>
      </c>
      <c r="B13" s="59">
        <v>0</v>
      </c>
      <c r="C13" s="59">
        <v>0</v>
      </c>
      <c r="D13" s="59">
        <v>0</v>
      </c>
      <c r="E13" s="59">
        <v>0</v>
      </c>
      <c r="F13" s="59">
        <v>0</v>
      </c>
      <c r="G13" s="59">
        <v>0</v>
      </c>
    </row>
    <row r="14" spans="1:7" x14ac:dyDescent="0.25">
      <c r="A14" s="63" t="s">
        <v>417</v>
      </c>
      <c r="B14" s="59">
        <v>69264870.400000006</v>
      </c>
      <c r="C14" s="59">
        <v>72728113.920000017</v>
      </c>
      <c r="D14" s="59">
        <v>76364519.616000026</v>
      </c>
      <c r="E14" s="59">
        <v>80182745.596800029</v>
      </c>
      <c r="F14" s="59">
        <v>84191882.876640037</v>
      </c>
      <c r="G14" s="59">
        <v>88401477.02047205</v>
      </c>
    </row>
    <row r="15" spans="1:7" x14ac:dyDescent="0.25">
      <c r="A15" s="63" t="s">
        <v>418</v>
      </c>
      <c r="B15" s="59">
        <v>0</v>
      </c>
      <c r="C15" s="59">
        <v>0</v>
      </c>
      <c r="D15" s="59">
        <v>0</v>
      </c>
      <c r="E15" s="59">
        <v>0</v>
      </c>
      <c r="F15" s="59">
        <v>0</v>
      </c>
      <c r="G15" s="59">
        <v>0</v>
      </c>
    </row>
    <row r="16" spans="1:7" x14ac:dyDescent="0.25">
      <c r="A16" s="64" t="s">
        <v>419</v>
      </c>
      <c r="B16" s="59">
        <v>0</v>
      </c>
      <c r="C16" s="59">
        <v>0</v>
      </c>
      <c r="D16" s="59">
        <v>0</v>
      </c>
      <c r="E16" s="59">
        <v>0</v>
      </c>
      <c r="F16" s="59">
        <v>0</v>
      </c>
      <c r="G16" s="59">
        <v>0</v>
      </c>
    </row>
    <row r="17" spans="1:7" x14ac:dyDescent="0.25">
      <c r="A17" s="62" t="s">
        <v>238</v>
      </c>
      <c r="B17" s="59">
        <v>517011.79</v>
      </c>
      <c r="C17" s="59">
        <v>542862.37950000004</v>
      </c>
      <c r="D17" s="59">
        <v>570005.49847500003</v>
      </c>
      <c r="E17" s="59">
        <v>598505.77339875011</v>
      </c>
      <c r="F17" s="59">
        <v>628431.06206868764</v>
      </c>
      <c r="G17" s="59">
        <v>659852.61517212202</v>
      </c>
    </row>
    <row r="18" spans="1:7" x14ac:dyDescent="0.25">
      <c r="A18" s="62" t="s">
        <v>239</v>
      </c>
      <c r="B18" s="59">
        <v>0</v>
      </c>
      <c r="C18" s="59">
        <v>0</v>
      </c>
      <c r="D18" s="59">
        <v>0</v>
      </c>
      <c r="E18" s="59">
        <v>0</v>
      </c>
      <c r="F18" s="59">
        <v>0</v>
      </c>
      <c r="G18" s="59">
        <v>0</v>
      </c>
    </row>
    <row r="19" spans="1:7" x14ac:dyDescent="0.25">
      <c r="A19" s="62" t="s">
        <v>420</v>
      </c>
      <c r="B19" s="59">
        <v>0</v>
      </c>
      <c r="C19" s="59">
        <v>0</v>
      </c>
      <c r="D19" s="59">
        <v>0</v>
      </c>
      <c r="E19" s="59">
        <v>0</v>
      </c>
      <c r="F19" s="59">
        <v>0</v>
      </c>
      <c r="G19" s="59">
        <v>0</v>
      </c>
    </row>
    <row r="20" spans="1:7" x14ac:dyDescent="0.25">
      <c r="A20" s="59"/>
      <c r="B20" s="59"/>
      <c r="C20" s="59"/>
      <c r="D20" s="59"/>
      <c r="E20" s="59"/>
      <c r="F20" s="59"/>
      <c r="G20" s="59"/>
    </row>
    <row r="21" spans="1:7" x14ac:dyDescent="0.25">
      <c r="A21" s="65" t="s">
        <v>421</v>
      </c>
      <c r="B21" s="12">
        <f>SUM(B22:B26)</f>
        <v>0</v>
      </c>
      <c r="C21" s="12">
        <f t="shared" ref="C21:G21" si="1">SUM(C22:C26)</f>
        <v>0</v>
      </c>
      <c r="D21" s="12">
        <f t="shared" si="1"/>
        <v>0</v>
      </c>
      <c r="E21" s="12">
        <f t="shared" si="1"/>
        <v>0</v>
      </c>
      <c r="F21" s="12">
        <f t="shared" si="1"/>
        <v>0</v>
      </c>
      <c r="G21" s="12">
        <f t="shared" si="1"/>
        <v>0</v>
      </c>
    </row>
    <row r="22" spans="1:7" x14ac:dyDescent="0.25">
      <c r="A22" s="62" t="s">
        <v>422</v>
      </c>
      <c r="B22" s="59">
        <v>0</v>
      </c>
      <c r="C22" s="59">
        <v>0</v>
      </c>
      <c r="D22" s="59">
        <v>0</v>
      </c>
      <c r="E22" s="59">
        <v>0</v>
      </c>
      <c r="F22" s="59">
        <v>0</v>
      </c>
      <c r="G22" s="59">
        <v>0</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0</v>
      </c>
      <c r="C25" s="59">
        <v>0</v>
      </c>
      <c r="D25" s="59">
        <v>0</v>
      </c>
      <c r="E25" s="59">
        <v>0</v>
      </c>
      <c r="F25" s="59">
        <v>0</v>
      </c>
      <c r="G25" s="59">
        <v>0</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69789882.190000013</v>
      </c>
      <c r="C31" s="12">
        <f t="shared" ref="C31:F31" si="3">C28+C21+C7</f>
        <v>73279376.299500018</v>
      </c>
      <c r="D31" s="12">
        <f t="shared" si="3"/>
        <v>76943345.114475027</v>
      </c>
      <c r="E31" s="12">
        <f t="shared" si="3"/>
        <v>80790512.370198786</v>
      </c>
      <c r="F31" s="12">
        <f t="shared" si="3"/>
        <v>84830037.98870872</v>
      </c>
      <c r="G31" s="12">
        <f>G28+G21+G7</f>
        <v>89071539.888144165</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SISTEMA MUNICIPAL DE AGUA POTABLE Y ALCANTARILLADOS DE SAN JOSE ITURBIDE GUANAJUATO,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69264870.409999996</v>
      </c>
      <c r="C7" s="39">
        <f t="shared" ref="C7:G7" si="0">SUM(C8:C16)</f>
        <v>72728113.930500001</v>
      </c>
      <c r="D7" s="39">
        <f t="shared" si="0"/>
        <v>76364519.627025008</v>
      </c>
      <c r="E7" s="39">
        <f t="shared" si="0"/>
        <v>80182745.608376265</v>
      </c>
      <c r="F7" s="39">
        <f t="shared" si="0"/>
        <v>84191882.888795093</v>
      </c>
      <c r="G7" s="39">
        <f t="shared" si="0"/>
        <v>88401477.033234835</v>
      </c>
    </row>
    <row r="8" spans="1:7" x14ac:dyDescent="0.25">
      <c r="A8" s="57" t="s">
        <v>523</v>
      </c>
      <c r="B8" s="59">
        <v>25551047.399999999</v>
      </c>
      <c r="C8" s="59">
        <v>26828599.77</v>
      </c>
      <c r="D8" s="59">
        <v>28170029.758500002</v>
      </c>
      <c r="E8" s="59">
        <v>29578531.246425003</v>
      </c>
      <c r="F8" s="59">
        <v>31057457.808746256</v>
      </c>
      <c r="G8" s="59">
        <v>32610330.699183568</v>
      </c>
    </row>
    <row r="9" spans="1:7" x14ac:dyDescent="0.25">
      <c r="A9" s="57" t="s">
        <v>524</v>
      </c>
      <c r="B9" s="59">
        <v>8697705.7200000007</v>
      </c>
      <c r="C9" s="59">
        <v>9132591.006000001</v>
      </c>
      <c r="D9" s="59">
        <v>9589220.5563000012</v>
      </c>
      <c r="E9" s="59">
        <v>10068681.584115002</v>
      </c>
      <c r="F9" s="59">
        <v>10572115.663320754</v>
      </c>
      <c r="G9" s="59">
        <v>11100721.446486792</v>
      </c>
    </row>
    <row r="10" spans="1:7" x14ac:dyDescent="0.25">
      <c r="A10" s="57" t="s">
        <v>431</v>
      </c>
      <c r="B10" s="59">
        <v>27681617.290000003</v>
      </c>
      <c r="C10" s="59">
        <v>29065698.154500004</v>
      </c>
      <c r="D10" s="59">
        <v>30518983.062225007</v>
      </c>
      <c r="E10" s="59">
        <v>32044932.215336259</v>
      </c>
      <c r="F10" s="59">
        <v>33647178.826103076</v>
      </c>
      <c r="G10" s="59">
        <v>35329537.767408229</v>
      </c>
    </row>
    <row r="11" spans="1:7" x14ac:dyDescent="0.25">
      <c r="A11" s="58" t="s">
        <v>432</v>
      </c>
      <c r="B11" s="59">
        <v>0</v>
      </c>
      <c r="C11" s="59">
        <v>0</v>
      </c>
      <c r="D11" s="59">
        <v>0</v>
      </c>
      <c r="E11" s="59">
        <v>0</v>
      </c>
      <c r="F11" s="59">
        <v>0</v>
      </c>
      <c r="G11" s="59">
        <v>0</v>
      </c>
    </row>
    <row r="12" spans="1:7" x14ac:dyDescent="0.25">
      <c r="A12" s="58" t="s">
        <v>525</v>
      </c>
      <c r="B12" s="59">
        <v>2234500</v>
      </c>
      <c r="C12" s="59">
        <v>2346225</v>
      </c>
      <c r="D12" s="59">
        <v>2463536.25</v>
      </c>
      <c r="E12" s="59">
        <v>2586713.0625</v>
      </c>
      <c r="F12" s="59">
        <v>2716048.7156250002</v>
      </c>
      <c r="G12" s="59">
        <v>2851851.1514062504</v>
      </c>
    </row>
    <row r="13" spans="1:7" x14ac:dyDescent="0.25">
      <c r="A13" s="57" t="s">
        <v>433</v>
      </c>
      <c r="B13" s="59">
        <v>5100000</v>
      </c>
      <c r="C13" s="59">
        <v>5355000</v>
      </c>
      <c r="D13" s="59">
        <v>5622750</v>
      </c>
      <c r="E13" s="59">
        <v>5903887.5</v>
      </c>
      <c r="F13" s="59">
        <v>6199081.875</v>
      </c>
      <c r="G13" s="59">
        <v>6509035.96875</v>
      </c>
    </row>
    <row r="14" spans="1:7" x14ac:dyDescent="0.25">
      <c r="A14" s="58" t="s">
        <v>434</v>
      </c>
      <c r="B14" s="59">
        <v>0</v>
      </c>
      <c r="C14" s="59">
        <v>0</v>
      </c>
      <c r="D14" s="59">
        <v>0</v>
      </c>
      <c r="E14" s="59">
        <v>0</v>
      </c>
      <c r="F14" s="59">
        <v>0</v>
      </c>
      <c r="G14" s="59">
        <v>0</v>
      </c>
    </row>
    <row r="15" spans="1:7" x14ac:dyDescent="0.25">
      <c r="A15" s="57" t="s">
        <v>435</v>
      </c>
      <c r="B15" s="59">
        <v>0</v>
      </c>
      <c r="C15" s="59">
        <v>0</v>
      </c>
      <c r="D15" s="59">
        <v>0</v>
      </c>
      <c r="E15" s="59">
        <v>0</v>
      </c>
      <c r="F15" s="59">
        <v>0</v>
      </c>
      <c r="G15" s="59">
        <v>0</v>
      </c>
    </row>
    <row r="16" spans="1:7" x14ac:dyDescent="0.25">
      <c r="A16" s="57" t="s">
        <v>436</v>
      </c>
      <c r="B16" s="59">
        <v>0</v>
      </c>
      <c r="C16" s="59">
        <v>0</v>
      </c>
      <c r="D16" s="59">
        <v>0</v>
      </c>
      <c r="E16" s="59">
        <v>0</v>
      </c>
      <c r="F16" s="59">
        <v>0</v>
      </c>
      <c r="G16" s="59">
        <v>0</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69264870.409999996</v>
      </c>
      <c r="C29" s="40">
        <f t="shared" si="2"/>
        <v>72728113.930500001</v>
      </c>
      <c r="D29" s="40">
        <f t="shared" si="2"/>
        <v>76364519.627025008</v>
      </c>
      <c r="E29" s="40">
        <f t="shared" si="2"/>
        <v>80182745.608376265</v>
      </c>
      <c r="F29" s="40">
        <f t="shared" si="2"/>
        <v>84191882.888795093</v>
      </c>
      <c r="G29" s="40">
        <f t="shared" si="2"/>
        <v>88401477.033234835</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SISTEMA MUNICIPAL DE AGUA POTABLE Y ALCANTARILLADOS DE SAN JOSE ITURBIDE GUANAJUATO,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65099783.950000003</v>
      </c>
    </row>
    <row r="7" spans="1:7" x14ac:dyDescent="0.25">
      <c r="A7" s="62" t="s">
        <v>492</v>
      </c>
      <c r="B7" s="59">
        <v>0</v>
      </c>
      <c r="C7" s="59">
        <v>0</v>
      </c>
      <c r="D7" s="59">
        <v>0</v>
      </c>
      <c r="E7" s="59">
        <v>0</v>
      </c>
      <c r="F7" s="59">
        <v>0</v>
      </c>
      <c r="G7" s="59">
        <v>0</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0</v>
      </c>
    </row>
    <row r="10" spans="1:7" x14ac:dyDescent="0.25">
      <c r="A10" s="62" t="s">
        <v>495</v>
      </c>
      <c r="B10" s="59">
        <v>0</v>
      </c>
      <c r="C10" s="59">
        <v>0</v>
      </c>
      <c r="D10" s="59">
        <v>0</v>
      </c>
      <c r="E10" s="59">
        <v>0</v>
      </c>
      <c r="F10" s="59">
        <v>0</v>
      </c>
      <c r="G10" s="59">
        <v>0</v>
      </c>
    </row>
    <row r="11" spans="1:7" x14ac:dyDescent="0.25">
      <c r="A11" s="62" t="s">
        <v>496</v>
      </c>
      <c r="B11" s="59">
        <v>0</v>
      </c>
      <c r="C11" s="59">
        <v>0</v>
      </c>
      <c r="D11" s="59">
        <v>0</v>
      </c>
      <c r="E11" s="59">
        <v>0</v>
      </c>
      <c r="F11" s="59">
        <v>0</v>
      </c>
      <c r="G11" s="59">
        <v>64961.62999999999</v>
      </c>
    </row>
    <row r="12" spans="1:7" x14ac:dyDescent="0.25">
      <c r="A12" s="62" t="s">
        <v>497</v>
      </c>
      <c r="B12" s="59">
        <v>0</v>
      </c>
      <c r="C12" s="59">
        <v>0</v>
      </c>
      <c r="D12" s="59">
        <v>0</v>
      </c>
      <c r="E12" s="59">
        <v>0</v>
      </c>
      <c r="F12" s="59">
        <v>0</v>
      </c>
      <c r="G12" s="59">
        <v>0</v>
      </c>
    </row>
    <row r="13" spans="1:7" ht="30" customHeight="1" x14ac:dyDescent="0.25">
      <c r="A13" s="63" t="s">
        <v>508</v>
      </c>
      <c r="B13" s="59">
        <v>0</v>
      </c>
      <c r="C13" s="59">
        <v>0</v>
      </c>
      <c r="D13" s="59">
        <v>0</v>
      </c>
      <c r="E13" s="59">
        <v>0</v>
      </c>
      <c r="F13" s="59">
        <v>0</v>
      </c>
      <c r="G13" s="59">
        <v>65034822.32</v>
      </c>
    </row>
    <row r="14" spans="1:7" x14ac:dyDescent="0.25">
      <c r="A14" s="62" t="s">
        <v>498</v>
      </c>
      <c r="B14" s="59">
        <v>0</v>
      </c>
      <c r="C14" s="59">
        <v>0</v>
      </c>
      <c r="D14" s="59">
        <v>0</v>
      </c>
      <c r="E14" s="59">
        <v>0</v>
      </c>
      <c r="F14" s="59">
        <v>0</v>
      </c>
      <c r="G14" s="59">
        <v>0</v>
      </c>
    </row>
    <row r="15" spans="1:7" x14ac:dyDescent="0.25">
      <c r="A15" s="64" t="s">
        <v>499</v>
      </c>
      <c r="B15" s="59">
        <v>0</v>
      </c>
      <c r="C15" s="59">
        <v>0</v>
      </c>
      <c r="D15" s="59">
        <v>0</v>
      </c>
      <c r="E15" s="59">
        <v>0</v>
      </c>
      <c r="F15" s="59">
        <v>0</v>
      </c>
      <c r="G15" s="59">
        <v>0</v>
      </c>
    </row>
    <row r="16" spans="1:7" x14ac:dyDescent="0.25">
      <c r="A16" s="62" t="s">
        <v>509</v>
      </c>
      <c r="B16" s="59">
        <v>0</v>
      </c>
      <c r="C16" s="59">
        <v>0</v>
      </c>
      <c r="D16" s="59">
        <v>0</v>
      </c>
      <c r="E16" s="59">
        <v>0</v>
      </c>
      <c r="F16" s="59">
        <v>0</v>
      </c>
      <c r="G16" s="59">
        <v>0</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0</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0</v>
      </c>
    </row>
    <row r="21" spans="1:7" x14ac:dyDescent="0.25">
      <c r="A21" s="62" t="s">
        <v>501</v>
      </c>
      <c r="B21" s="59">
        <v>0</v>
      </c>
      <c r="C21" s="59">
        <v>0</v>
      </c>
      <c r="D21" s="59">
        <v>0</v>
      </c>
      <c r="E21" s="59">
        <v>0</v>
      </c>
      <c r="F21" s="59">
        <v>0</v>
      </c>
      <c r="G21" s="59">
        <v>0</v>
      </c>
    </row>
    <row r="22" spans="1:7" x14ac:dyDescent="0.25">
      <c r="A22" s="62" t="s">
        <v>502</v>
      </c>
      <c r="B22" s="59">
        <v>0</v>
      </c>
      <c r="C22" s="59">
        <v>0</v>
      </c>
      <c r="D22" s="59">
        <v>0</v>
      </c>
      <c r="E22" s="59">
        <v>0</v>
      </c>
      <c r="F22" s="59">
        <v>0</v>
      </c>
      <c r="G22" s="59">
        <v>0</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65099783.950000003</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SISTEMA MUNICIPAL DE AGUA POTABLE Y ALCANTARILLADOS DE SAN JOSE ITURBIDE GUANAJUATO,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60795776.68</v>
      </c>
    </row>
    <row r="7" spans="1:7" x14ac:dyDescent="0.25">
      <c r="A7" s="57" t="s">
        <v>523</v>
      </c>
      <c r="B7" s="59">
        <v>0</v>
      </c>
      <c r="C7" s="59">
        <v>0</v>
      </c>
      <c r="D7" s="59">
        <v>0</v>
      </c>
      <c r="E7" s="59">
        <v>0</v>
      </c>
      <c r="F7" s="59">
        <v>0</v>
      </c>
      <c r="G7" s="59">
        <v>22980889.57</v>
      </c>
    </row>
    <row r="8" spans="1:7" x14ac:dyDescent="0.25">
      <c r="A8" s="57" t="s">
        <v>524</v>
      </c>
      <c r="B8" s="59">
        <v>0</v>
      </c>
      <c r="C8" s="59">
        <v>0</v>
      </c>
      <c r="D8" s="59">
        <v>0</v>
      </c>
      <c r="E8" s="59">
        <v>0</v>
      </c>
      <c r="F8" s="59">
        <v>0</v>
      </c>
      <c r="G8" s="59">
        <v>9701064.6000000015</v>
      </c>
    </row>
    <row r="9" spans="1:7" x14ac:dyDescent="0.25">
      <c r="A9" s="57" t="s">
        <v>431</v>
      </c>
      <c r="B9" s="59">
        <v>0</v>
      </c>
      <c r="C9" s="59">
        <v>0</v>
      </c>
      <c r="D9" s="59">
        <v>0</v>
      </c>
      <c r="E9" s="59">
        <v>0</v>
      </c>
      <c r="F9" s="59">
        <v>0</v>
      </c>
      <c r="G9" s="59">
        <v>24939985.690000001</v>
      </c>
    </row>
    <row r="10" spans="1:7" ht="30" customHeight="1" x14ac:dyDescent="0.25">
      <c r="A10" s="58" t="s">
        <v>432</v>
      </c>
      <c r="B10" s="59">
        <v>0</v>
      </c>
      <c r="C10" s="59">
        <v>0</v>
      </c>
      <c r="D10" s="59">
        <v>0</v>
      </c>
      <c r="E10" s="59">
        <v>0</v>
      </c>
      <c r="F10" s="59">
        <v>0</v>
      </c>
      <c r="G10" s="59">
        <v>0</v>
      </c>
    </row>
    <row r="11" spans="1:7" ht="30" customHeight="1" x14ac:dyDescent="0.25">
      <c r="A11" s="58" t="s">
        <v>525</v>
      </c>
      <c r="B11" s="59">
        <v>0</v>
      </c>
      <c r="C11" s="59">
        <v>0</v>
      </c>
      <c r="D11" s="59">
        <v>0</v>
      </c>
      <c r="E11" s="59">
        <v>0</v>
      </c>
      <c r="F11" s="59">
        <v>0</v>
      </c>
      <c r="G11" s="59">
        <v>1572257.8599999999</v>
      </c>
    </row>
    <row r="12" spans="1:7" x14ac:dyDescent="0.25">
      <c r="A12" s="57" t="s">
        <v>433</v>
      </c>
      <c r="B12" s="59">
        <v>0</v>
      </c>
      <c r="C12" s="59">
        <v>0</v>
      </c>
      <c r="D12" s="59">
        <v>0</v>
      </c>
      <c r="E12" s="59">
        <v>0</v>
      </c>
      <c r="F12" s="59">
        <v>0</v>
      </c>
      <c r="G12" s="59">
        <v>1173146.56</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0</v>
      </c>
    </row>
    <row r="15" spans="1:7" x14ac:dyDescent="0.25">
      <c r="A15" s="57" t="s">
        <v>436</v>
      </c>
      <c r="B15" s="59">
        <v>0</v>
      </c>
      <c r="C15" s="59">
        <v>0</v>
      </c>
      <c r="D15" s="59">
        <v>0</v>
      </c>
      <c r="E15" s="59">
        <v>0</v>
      </c>
      <c r="F15" s="59">
        <v>0</v>
      </c>
      <c r="G15" s="59">
        <v>428432.4</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60795776.68</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SISTEMA MUNICIPAL DE AGUA POTABLE Y ALCANTARILLADOS DE SAN JOSE ITURBIDE GUANAJUATO,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31 DE DICIEMBRE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24714664.829999998</v>
      </c>
      <c r="C18" s="108"/>
      <c r="D18" s="108"/>
      <c r="E18" s="108"/>
      <c r="F18" s="4">
        <v>28914055.809999999</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24714664.829999998</v>
      </c>
      <c r="C20" s="4">
        <f t="shared" si="3"/>
        <v>0</v>
      </c>
      <c r="D20" s="4">
        <f t="shared" si="3"/>
        <v>0</v>
      </c>
      <c r="E20" s="4">
        <f t="shared" si="3"/>
        <v>0</v>
      </c>
      <c r="F20" s="4">
        <f t="shared" si="3"/>
        <v>28914055.809999999</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SISTEMA MUNICIPAL DE AGUA POTABLE Y ALCANTARILLADOS DE SAN JOSE ITURBIDE GUANAJUATO,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SISTEMA MUNICIPAL DE AGUA POTABLE Y ALCANTARILLADOS DE SAN JOSE ITURBIDE GUANAJUATO,</v>
      </c>
      <c r="B2" s="111"/>
      <c r="C2" s="111"/>
      <c r="D2" s="112"/>
    </row>
    <row r="3" spans="1:4" x14ac:dyDescent="0.25">
      <c r="A3" s="113" t="s">
        <v>165</v>
      </c>
      <c r="B3" s="114"/>
      <c r="C3" s="114"/>
      <c r="D3" s="115"/>
    </row>
    <row r="4" spans="1:4" x14ac:dyDescent="0.25">
      <c r="A4" s="113" t="str">
        <f>'Formato 3'!A4</f>
        <v>DEL 1 DE ENERO DEL 2025 AL 31 DE DICIEMBRE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69789882.189999998</v>
      </c>
      <c r="C8" s="15">
        <f>SUM(C9:C11)</f>
        <v>65099783.950000003</v>
      </c>
      <c r="D8" s="15">
        <f>SUM(D9:D11)</f>
        <v>65099783.950000003</v>
      </c>
    </row>
    <row r="9" spans="1:4" x14ac:dyDescent="0.25">
      <c r="A9" s="57" t="s">
        <v>170</v>
      </c>
      <c r="B9" s="93">
        <v>69789882.189999998</v>
      </c>
      <c r="C9" s="93">
        <v>65099783.950000003</v>
      </c>
      <c r="D9" s="93">
        <v>65099783.950000003</v>
      </c>
    </row>
    <row r="10" spans="1:4" x14ac:dyDescent="0.25">
      <c r="A10" s="57" t="s">
        <v>171</v>
      </c>
      <c r="B10" s="93">
        <v>0</v>
      </c>
      <c r="C10" s="93">
        <v>0</v>
      </c>
      <c r="D10" s="93">
        <v>0</v>
      </c>
    </row>
    <row r="11" spans="1:4" x14ac:dyDescent="0.25">
      <c r="A11" s="57" t="s">
        <v>172</v>
      </c>
      <c r="B11" s="93">
        <v>0</v>
      </c>
      <c r="C11" s="93">
        <v>0</v>
      </c>
      <c r="D11" s="93">
        <v>0</v>
      </c>
    </row>
    <row r="12" spans="1:4" x14ac:dyDescent="0.25">
      <c r="A12" s="45"/>
      <c r="B12" s="90"/>
      <c r="C12" s="90"/>
      <c r="D12" s="90"/>
    </row>
    <row r="13" spans="1:4" x14ac:dyDescent="0.25">
      <c r="A13" s="3" t="s">
        <v>173</v>
      </c>
      <c r="B13" s="15">
        <f>B14+B15</f>
        <v>69264870.409999996</v>
      </c>
      <c r="C13" s="15">
        <f>C14+C15</f>
        <v>60795776.68</v>
      </c>
      <c r="D13" s="15">
        <f>D14+D15</f>
        <v>60795776.280000001</v>
      </c>
    </row>
    <row r="14" spans="1:4" x14ac:dyDescent="0.25">
      <c r="A14" s="57" t="s">
        <v>174</v>
      </c>
      <c r="B14" s="93">
        <v>69264870.409999996</v>
      </c>
      <c r="C14" s="93">
        <v>60795776.68</v>
      </c>
      <c r="D14" s="93">
        <v>60795776.280000001</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525011.78000000119</v>
      </c>
      <c r="C21" s="15">
        <f>C8-C13+C17</f>
        <v>4304007.2700000033</v>
      </c>
      <c r="D21" s="15">
        <f>D8-D13+D17</f>
        <v>4304007.6700000018</v>
      </c>
    </row>
    <row r="22" spans="1:4" x14ac:dyDescent="0.25">
      <c r="A22" s="3"/>
      <c r="B22" s="90"/>
      <c r="C22" s="90"/>
      <c r="D22" s="90"/>
    </row>
    <row r="23" spans="1:4" x14ac:dyDescent="0.25">
      <c r="A23" s="3" t="s">
        <v>180</v>
      </c>
      <c r="B23" s="15">
        <f>B21-B11</f>
        <v>525011.78000000119</v>
      </c>
      <c r="C23" s="15">
        <f>C21-C11</f>
        <v>4304007.2700000033</v>
      </c>
      <c r="D23" s="15">
        <f>D21-D11</f>
        <v>4304007.6700000018</v>
      </c>
    </row>
    <row r="24" spans="1:4" x14ac:dyDescent="0.25">
      <c r="A24" s="3"/>
      <c r="B24" s="18"/>
      <c r="C24" s="18"/>
      <c r="D24" s="18"/>
    </row>
    <row r="25" spans="1:4" x14ac:dyDescent="0.25">
      <c r="A25" s="19" t="s">
        <v>181</v>
      </c>
      <c r="B25" s="15">
        <f>B23-B17</f>
        <v>525011.78000000119</v>
      </c>
      <c r="C25" s="15">
        <f>C23-C17</f>
        <v>4304007.2700000033</v>
      </c>
      <c r="D25" s="15">
        <f>D23-D17</f>
        <v>4304007.6700000018</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525011.78000000119</v>
      </c>
      <c r="C33" s="4">
        <f>C25+C29</f>
        <v>4304007.2700000033</v>
      </c>
      <c r="D33" s="4">
        <f>D25+D29</f>
        <v>4304007.6700000018</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69789882.189999998</v>
      </c>
      <c r="C48" s="95">
        <v>65099783.950000003</v>
      </c>
      <c r="D48" s="95">
        <v>65099783.950000003</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69264870.409999996</v>
      </c>
      <c r="C53" s="46">
        <v>60795776.68</v>
      </c>
      <c r="D53" s="46">
        <v>60795776.280000001</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525011.78000000119</v>
      </c>
      <c r="C57" s="4">
        <f>C48+C49-C53+C55</f>
        <v>4304007.2700000033</v>
      </c>
      <c r="D57" s="4">
        <f>D48+D49-D53+D55</f>
        <v>4304007.6700000018</v>
      </c>
    </row>
    <row r="58" spans="1:4" x14ac:dyDescent="0.25">
      <c r="A58" s="24"/>
      <c r="B58" s="25"/>
      <c r="C58" s="25"/>
      <c r="D58" s="25"/>
    </row>
    <row r="59" spans="1:4" x14ac:dyDescent="0.25">
      <c r="A59" s="19" t="s">
        <v>199</v>
      </c>
      <c r="B59" s="4">
        <f>B57-B49</f>
        <v>525011.78000000119</v>
      </c>
      <c r="C59" s="4">
        <f>C57-C49</f>
        <v>4304007.2700000033</v>
      </c>
      <c r="D59" s="4">
        <f>D57-D49</f>
        <v>4304007.6700000018</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0</v>
      </c>
      <c r="C63" s="97">
        <v>0</v>
      </c>
      <c r="D63" s="97">
        <v>0</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0</v>
      </c>
      <c r="C72" s="15">
        <f>C63+C64-C68+C70</f>
        <v>0</v>
      </c>
      <c r="D72" s="15">
        <f>D63+D64-D68+D70</f>
        <v>0</v>
      </c>
    </row>
    <row r="73" spans="1:4" x14ac:dyDescent="0.25">
      <c r="A73" s="44"/>
      <c r="B73" s="90"/>
      <c r="C73" s="90"/>
      <c r="D73" s="90"/>
    </row>
    <row r="74" spans="1:4" x14ac:dyDescent="0.25">
      <c r="A74" s="19" t="s">
        <v>202</v>
      </c>
      <c r="B74" s="15">
        <f>B72-B64</f>
        <v>0</v>
      </c>
      <c r="C74" s="15">
        <f>C72-C64</f>
        <v>0</v>
      </c>
      <c r="D74" s="15">
        <f>D72-D64</f>
        <v>0</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SISTEMA MUNICIPAL DE AGUA POTABLE Y ALCANTARILLADOS DE SAN JOSE ITURBIDE GUANAJUATO,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31 DE DICIEMBRE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0</v>
      </c>
      <c r="C9" s="46">
        <v>0</v>
      </c>
      <c r="D9" s="46">
        <v>0</v>
      </c>
      <c r="E9" s="46">
        <v>0</v>
      </c>
      <c r="F9" s="46">
        <v>0</v>
      </c>
      <c r="G9" s="46">
        <f>F9-B9</f>
        <v>0</v>
      </c>
    </row>
    <row r="10" spans="1:7" x14ac:dyDescent="0.25">
      <c r="A10" s="57" t="s">
        <v>214</v>
      </c>
      <c r="B10" s="59">
        <v>0</v>
      </c>
      <c r="C10" s="46">
        <v>0</v>
      </c>
      <c r="D10" s="46">
        <v>0</v>
      </c>
      <c r="E10" s="46">
        <v>0</v>
      </c>
      <c r="F10" s="46">
        <v>0</v>
      </c>
      <c r="G10" s="46">
        <f>F10-B10</f>
        <v>0</v>
      </c>
    </row>
    <row r="11" spans="1:7" x14ac:dyDescent="0.25">
      <c r="A11" s="57" t="s">
        <v>215</v>
      </c>
      <c r="B11" s="59">
        <v>0</v>
      </c>
      <c r="C11" s="46">
        <v>0</v>
      </c>
      <c r="D11" s="46">
        <v>0</v>
      </c>
      <c r="E11" s="46">
        <v>0</v>
      </c>
      <c r="F11" s="46">
        <v>0</v>
      </c>
      <c r="G11" s="46">
        <f t="shared" ref="G11:G15" si="0">F11-B11</f>
        <v>0</v>
      </c>
    </row>
    <row r="12" spans="1:7" x14ac:dyDescent="0.25">
      <c r="A12" s="57" t="s">
        <v>216</v>
      </c>
      <c r="B12" s="59">
        <v>0</v>
      </c>
      <c r="C12" s="46">
        <v>0</v>
      </c>
      <c r="D12" s="46">
        <v>0</v>
      </c>
      <c r="E12" s="46">
        <v>0</v>
      </c>
      <c r="F12" s="46">
        <v>0</v>
      </c>
      <c r="G12" s="46">
        <f t="shared" si="0"/>
        <v>0</v>
      </c>
    </row>
    <row r="13" spans="1:7" x14ac:dyDescent="0.25">
      <c r="A13" s="57" t="s">
        <v>217</v>
      </c>
      <c r="B13" s="59">
        <v>8000</v>
      </c>
      <c r="C13" s="46">
        <v>0</v>
      </c>
      <c r="D13" s="46">
        <v>8000</v>
      </c>
      <c r="E13" s="46">
        <v>64961.62999999999</v>
      </c>
      <c r="F13" s="46">
        <v>64961.63</v>
      </c>
      <c r="G13" s="46">
        <f t="shared" si="0"/>
        <v>56961.63</v>
      </c>
    </row>
    <row r="14" spans="1:7" x14ac:dyDescent="0.25">
      <c r="A14" s="57" t="s">
        <v>218</v>
      </c>
      <c r="B14" s="59">
        <v>0</v>
      </c>
      <c r="C14" s="46">
        <v>0</v>
      </c>
      <c r="D14" s="46">
        <v>0</v>
      </c>
      <c r="E14" s="46">
        <v>0</v>
      </c>
      <c r="F14" s="46">
        <v>0</v>
      </c>
      <c r="G14" s="46">
        <f t="shared" si="0"/>
        <v>0</v>
      </c>
    </row>
    <row r="15" spans="1:7" x14ac:dyDescent="0.25">
      <c r="A15" s="57" t="s">
        <v>219</v>
      </c>
      <c r="B15" s="59">
        <v>69264870.400000006</v>
      </c>
      <c r="C15" s="46">
        <v>0</v>
      </c>
      <c r="D15" s="46">
        <v>69264870.400000006</v>
      </c>
      <c r="E15" s="46">
        <v>65034822.32</v>
      </c>
      <c r="F15" s="46">
        <v>65034822.319999993</v>
      </c>
      <c r="G15" s="46">
        <f t="shared" si="0"/>
        <v>-4230048.0800000131</v>
      </c>
    </row>
    <row r="16" spans="1:7" x14ac:dyDescent="0.25">
      <c r="A16" s="91" t="s">
        <v>220</v>
      </c>
      <c r="B16" s="46">
        <f t="shared" ref="B16:G16" si="1">SUM(B17:B27)</f>
        <v>0</v>
      </c>
      <c r="C16" s="46">
        <f t="shared" si="1"/>
        <v>0</v>
      </c>
      <c r="D16" s="46">
        <f t="shared" si="1"/>
        <v>0</v>
      </c>
      <c r="E16" s="46">
        <f t="shared" si="1"/>
        <v>0</v>
      </c>
      <c r="F16" s="46">
        <f t="shared" si="1"/>
        <v>0</v>
      </c>
      <c r="G16" s="46">
        <f t="shared" si="1"/>
        <v>0</v>
      </c>
    </row>
    <row r="17" spans="1:7" x14ac:dyDescent="0.25">
      <c r="A17" s="76" t="s">
        <v>221</v>
      </c>
      <c r="B17" s="59">
        <v>0</v>
      </c>
      <c r="C17" s="46">
        <v>0</v>
      </c>
      <c r="D17" s="46">
        <v>0</v>
      </c>
      <c r="E17" s="46">
        <v>0</v>
      </c>
      <c r="F17" s="46">
        <v>0</v>
      </c>
      <c r="G17" s="46">
        <f>F17-B17</f>
        <v>0</v>
      </c>
    </row>
    <row r="18" spans="1:7" x14ac:dyDescent="0.25">
      <c r="A18" s="76" t="s">
        <v>222</v>
      </c>
      <c r="B18" s="59">
        <v>0</v>
      </c>
      <c r="C18" s="46">
        <v>0</v>
      </c>
      <c r="D18" s="46">
        <v>0</v>
      </c>
      <c r="E18" s="46">
        <v>0</v>
      </c>
      <c r="F18" s="46">
        <v>0</v>
      </c>
      <c r="G18" s="46">
        <f t="shared" ref="G18:G27" si="2">F18-B18</f>
        <v>0</v>
      </c>
    </row>
    <row r="19" spans="1:7" x14ac:dyDescent="0.25">
      <c r="A19" s="76" t="s">
        <v>223</v>
      </c>
      <c r="B19" s="59">
        <v>0</v>
      </c>
      <c r="C19" s="46">
        <v>0</v>
      </c>
      <c r="D19" s="46">
        <v>0</v>
      </c>
      <c r="E19" s="46">
        <v>0</v>
      </c>
      <c r="F19" s="46">
        <v>0</v>
      </c>
      <c r="G19" s="46">
        <f t="shared" si="2"/>
        <v>0</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0</v>
      </c>
      <c r="C22" s="46">
        <v>0</v>
      </c>
      <c r="D22" s="46">
        <v>0</v>
      </c>
      <c r="E22" s="46">
        <v>0</v>
      </c>
      <c r="F22" s="46">
        <v>0</v>
      </c>
      <c r="G22" s="46">
        <f t="shared" si="2"/>
        <v>0</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0</v>
      </c>
      <c r="C26" s="46">
        <v>0</v>
      </c>
      <c r="D26" s="46">
        <v>0</v>
      </c>
      <c r="E26" s="46">
        <v>0</v>
      </c>
      <c r="F26" s="46">
        <v>0</v>
      </c>
      <c r="G26" s="46">
        <f t="shared" si="2"/>
        <v>0</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0</v>
      </c>
      <c r="C28" s="46">
        <f t="shared" si="3"/>
        <v>0</v>
      </c>
      <c r="D28" s="46">
        <f t="shared" si="3"/>
        <v>0</v>
      </c>
      <c r="E28" s="46">
        <f t="shared" si="3"/>
        <v>0</v>
      </c>
      <c r="F28" s="46">
        <f t="shared" si="3"/>
        <v>0</v>
      </c>
      <c r="G28" s="46">
        <f t="shared" si="3"/>
        <v>0</v>
      </c>
    </row>
    <row r="29" spans="1:7" x14ac:dyDescent="0.25">
      <c r="A29" s="76" t="s">
        <v>233</v>
      </c>
      <c r="B29" s="59">
        <v>0</v>
      </c>
      <c r="C29" s="46">
        <v>0</v>
      </c>
      <c r="D29" s="46">
        <v>0</v>
      </c>
      <c r="E29" s="46">
        <v>0</v>
      </c>
      <c r="F29" s="46">
        <v>0</v>
      </c>
      <c r="G29" s="46">
        <f>F29-B29</f>
        <v>0</v>
      </c>
    </row>
    <row r="30" spans="1:7" x14ac:dyDescent="0.25">
      <c r="A30" s="76" t="s">
        <v>234</v>
      </c>
      <c r="B30" s="59">
        <v>0</v>
      </c>
      <c r="C30" s="46">
        <v>0</v>
      </c>
      <c r="D30" s="46">
        <v>0</v>
      </c>
      <c r="E30" s="46">
        <v>0</v>
      </c>
      <c r="F30" s="46">
        <v>0</v>
      </c>
      <c r="G30" s="46">
        <f t="shared" ref="G30:G34" si="4">F30-B30</f>
        <v>0</v>
      </c>
    </row>
    <row r="31" spans="1:7" x14ac:dyDescent="0.25">
      <c r="A31" s="76" t="s">
        <v>235</v>
      </c>
      <c r="B31" s="59">
        <v>0</v>
      </c>
      <c r="C31" s="46">
        <v>0</v>
      </c>
      <c r="D31" s="46">
        <v>0</v>
      </c>
      <c r="E31" s="46">
        <v>0</v>
      </c>
      <c r="F31" s="46">
        <v>0</v>
      </c>
      <c r="G31" s="46">
        <f t="shared" si="4"/>
        <v>0</v>
      </c>
    </row>
    <row r="32" spans="1:7" x14ac:dyDescent="0.25">
      <c r="A32" s="76" t="s">
        <v>236</v>
      </c>
      <c r="B32" s="59">
        <v>0</v>
      </c>
      <c r="C32" s="46">
        <v>0</v>
      </c>
      <c r="D32" s="46">
        <v>0</v>
      </c>
      <c r="E32" s="46">
        <v>0</v>
      </c>
      <c r="F32" s="46">
        <v>0</v>
      </c>
      <c r="G32" s="46">
        <f t="shared" si="4"/>
        <v>0</v>
      </c>
    </row>
    <row r="33" spans="1:7" ht="14.45" customHeight="1" x14ac:dyDescent="0.25">
      <c r="A33" s="76" t="s">
        <v>237</v>
      </c>
      <c r="B33" s="59">
        <v>0</v>
      </c>
      <c r="C33" s="46">
        <v>0</v>
      </c>
      <c r="D33" s="46">
        <v>0</v>
      </c>
      <c r="E33" s="46">
        <v>0</v>
      </c>
      <c r="F33" s="46">
        <v>0</v>
      </c>
      <c r="G33" s="46">
        <f t="shared" si="4"/>
        <v>0</v>
      </c>
    </row>
    <row r="34" spans="1:7" ht="14.45" customHeight="1" x14ac:dyDescent="0.25">
      <c r="A34" s="57" t="s">
        <v>238</v>
      </c>
      <c r="B34" s="59">
        <v>517011.79</v>
      </c>
      <c r="C34" s="46">
        <v>0</v>
      </c>
      <c r="D34" s="46">
        <v>517011.79</v>
      </c>
      <c r="E34" s="46">
        <v>0</v>
      </c>
      <c r="F34" s="46">
        <v>0</v>
      </c>
      <c r="G34" s="46">
        <f t="shared" si="4"/>
        <v>-517011.79</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0</v>
      </c>
      <c r="C37" s="46">
        <f t="shared" ref="C37:G37" si="6">C38+C39</f>
        <v>0</v>
      </c>
      <c r="D37" s="46">
        <f t="shared" si="6"/>
        <v>0</v>
      </c>
      <c r="E37" s="46">
        <f t="shared" si="6"/>
        <v>0</v>
      </c>
      <c r="F37" s="46">
        <f t="shared" si="6"/>
        <v>0</v>
      </c>
      <c r="G37" s="46">
        <f t="shared" si="6"/>
        <v>0</v>
      </c>
    </row>
    <row r="38" spans="1:7" x14ac:dyDescent="0.25">
      <c r="A38" s="76" t="s">
        <v>242</v>
      </c>
      <c r="B38" s="59">
        <v>0</v>
      </c>
      <c r="C38" s="46">
        <v>0</v>
      </c>
      <c r="D38" s="46">
        <v>0</v>
      </c>
      <c r="E38" s="46">
        <v>0</v>
      </c>
      <c r="F38" s="46">
        <v>0</v>
      </c>
      <c r="G38" s="46">
        <f>F38-B38</f>
        <v>0</v>
      </c>
    </row>
    <row r="39" spans="1:7" x14ac:dyDescent="0.25">
      <c r="A39" s="76" t="s">
        <v>243</v>
      </c>
      <c r="B39" s="59">
        <v>0</v>
      </c>
      <c r="C39" s="46">
        <v>0</v>
      </c>
      <c r="D39" s="46">
        <v>0</v>
      </c>
      <c r="E39" s="46">
        <v>0</v>
      </c>
      <c r="F39" s="46">
        <v>0</v>
      </c>
      <c r="G39" s="46">
        <f>F39-B39</f>
        <v>0</v>
      </c>
    </row>
    <row r="40" spans="1:7" x14ac:dyDescent="0.25">
      <c r="A40" s="44"/>
      <c r="B40" s="46"/>
      <c r="C40" s="46"/>
      <c r="D40" s="46"/>
      <c r="E40" s="46"/>
      <c r="F40" s="46"/>
      <c r="G40" s="46"/>
    </row>
    <row r="41" spans="1:7" x14ac:dyDescent="0.25">
      <c r="A41" s="3" t="s">
        <v>244</v>
      </c>
      <c r="B41" s="4">
        <f t="shared" ref="B41:G41" si="7">SUM(B9,B10,B11,B12,B13,B14,B15,B16,B28,B34,B35,B37)</f>
        <v>69789882.190000013</v>
      </c>
      <c r="C41" s="4">
        <f t="shared" si="7"/>
        <v>0</v>
      </c>
      <c r="D41" s="4">
        <f t="shared" si="7"/>
        <v>69789882.190000013</v>
      </c>
      <c r="E41" s="4">
        <f t="shared" si="7"/>
        <v>65099783.950000003</v>
      </c>
      <c r="F41" s="4">
        <f t="shared" si="7"/>
        <v>65099783.949999996</v>
      </c>
      <c r="G41" s="4">
        <f t="shared" si="7"/>
        <v>-4690098.2400000133</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0</v>
      </c>
      <c r="C45" s="46">
        <f t="shared" si="8"/>
        <v>0</v>
      </c>
      <c r="D45" s="46">
        <f t="shared" si="8"/>
        <v>0</v>
      </c>
      <c r="E45" s="46">
        <f t="shared" si="8"/>
        <v>0</v>
      </c>
      <c r="F45" s="46">
        <f t="shared" si="8"/>
        <v>0</v>
      </c>
      <c r="G45" s="46">
        <f t="shared" si="8"/>
        <v>0</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0</v>
      </c>
      <c r="C48" s="46">
        <v>0</v>
      </c>
      <c r="D48" s="46">
        <v>0</v>
      </c>
      <c r="E48" s="46">
        <v>0</v>
      </c>
      <c r="F48" s="46">
        <v>0</v>
      </c>
      <c r="G48" s="46">
        <f t="shared" si="9"/>
        <v>0</v>
      </c>
    </row>
    <row r="49" spans="1:7" ht="30" x14ac:dyDescent="0.25">
      <c r="A49" s="79" t="s">
        <v>251</v>
      </c>
      <c r="B49" s="59">
        <v>0</v>
      </c>
      <c r="C49" s="46">
        <v>0</v>
      </c>
      <c r="D49" s="46">
        <v>0</v>
      </c>
      <c r="E49" s="46">
        <v>0</v>
      </c>
      <c r="F49" s="46">
        <v>0</v>
      </c>
      <c r="G49" s="46">
        <f t="shared" si="9"/>
        <v>0</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0</v>
      </c>
      <c r="F54" s="46">
        <f t="shared" si="10"/>
        <v>0</v>
      </c>
      <c r="G54" s="46">
        <f t="shared" si="10"/>
        <v>0</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0</v>
      </c>
      <c r="F56" s="46">
        <v>0</v>
      </c>
      <c r="G56" s="46">
        <f t="shared" ref="G56:G58" si="11">F56-B56</f>
        <v>0</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0</v>
      </c>
      <c r="C62" s="46">
        <v>0</v>
      </c>
      <c r="D62" s="46">
        <v>0</v>
      </c>
      <c r="E62" s="46">
        <v>0</v>
      </c>
      <c r="F62" s="46">
        <v>0</v>
      </c>
      <c r="G62" s="46">
        <f t="shared" si="13"/>
        <v>0</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0</v>
      </c>
      <c r="C65" s="4">
        <f t="shared" si="14"/>
        <v>0</v>
      </c>
      <c r="D65" s="4">
        <f t="shared" si="14"/>
        <v>0</v>
      </c>
      <c r="E65" s="4">
        <f t="shared" si="14"/>
        <v>0</v>
      </c>
      <c r="F65" s="4">
        <f t="shared" si="14"/>
        <v>0</v>
      </c>
      <c r="G65" s="4">
        <f t="shared" si="14"/>
        <v>0</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69789882.190000013</v>
      </c>
      <c r="C70" s="4">
        <f t="shared" si="16"/>
        <v>0</v>
      </c>
      <c r="D70" s="4">
        <f t="shared" si="16"/>
        <v>69789882.190000013</v>
      </c>
      <c r="E70" s="4">
        <f t="shared" si="16"/>
        <v>65099783.950000003</v>
      </c>
      <c r="F70" s="4">
        <f t="shared" si="16"/>
        <v>65099783.949999996</v>
      </c>
      <c r="G70" s="4">
        <f t="shared" si="16"/>
        <v>-4690098.2400000133</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SISTEMA MUNICIPAL DE AGUA POTABLE Y ALCANTARILLADOS DE SAN JOSE ITURBIDE GUANAJUATO,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31 DE DICIEMBRE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69264870.409999996</v>
      </c>
      <c r="C9" s="82">
        <f t="shared" si="0"/>
        <v>-8.149072527885437E-10</v>
      </c>
      <c r="D9" s="82">
        <f t="shared" si="0"/>
        <v>69264870.409999996</v>
      </c>
      <c r="E9" s="82">
        <f t="shared" si="0"/>
        <v>60795776.680000015</v>
      </c>
      <c r="F9" s="82">
        <f t="shared" si="0"/>
        <v>60795776.280000009</v>
      </c>
      <c r="G9" s="82">
        <f t="shared" si="0"/>
        <v>8469093.7300000004</v>
      </c>
    </row>
    <row r="10" spans="1:7" x14ac:dyDescent="0.25">
      <c r="A10" s="83" t="s">
        <v>284</v>
      </c>
      <c r="B10" s="82">
        <f t="shared" ref="B10:G10" si="1">SUM(B11:B17)</f>
        <v>25551047.399999999</v>
      </c>
      <c r="C10" s="82">
        <f t="shared" si="1"/>
        <v>3368094.2199999997</v>
      </c>
      <c r="D10" s="82">
        <f t="shared" si="1"/>
        <v>28919141.619999997</v>
      </c>
      <c r="E10" s="82">
        <f t="shared" si="1"/>
        <v>22980889.570000004</v>
      </c>
      <c r="F10" s="82">
        <f t="shared" si="1"/>
        <v>22980889.170000002</v>
      </c>
      <c r="G10" s="82">
        <f t="shared" si="1"/>
        <v>5938252.0500000007</v>
      </c>
    </row>
    <row r="11" spans="1:7" x14ac:dyDescent="0.25">
      <c r="A11" s="84" t="s">
        <v>285</v>
      </c>
      <c r="B11" s="73">
        <v>13876570</v>
      </c>
      <c r="C11" s="73">
        <v>0</v>
      </c>
      <c r="D11" s="73">
        <v>13876570</v>
      </c>
      <c r="E11" s="73">
        <v>12250108.140000001</v>
      </c>
      <c r="F11" s="73">
        <v>12250108.140000001</v>
      </c>
      <c r="G11" s="73">
        <f>D11-E11</f>
        <v>1626461.8599999994</v>
      </c>
    </row>
    <row r="12" spans="1:7" x14ac:dyDescent="0.25">
      <c r="A12" s="84" t="s">
        <v>286</v>
      </c>
      <c r="B12" s="73">
        <v>144200</v>
      </c>
      <c r="C12" s="73">
        <v>257147.07</v>
      </c>
      <c r="D12" s="73">
        <v>401347.07</v>
      </c>
      <c r="E12" s="73">
        <v>600944.71</v>
      </c>
      <c r="F12" s="73">
        <v>600944.71</v>
      </c>
      <c r="G12" s="73">
        <f t="shared" ref="G12:G17" si="2">D12-E12</f>
        <v>-199597.63999999996</v>
      </c>
    </row>
    <row r="13" spans="1:7" x14ac:dyDescent="0.25">
      <c r="A13" s="84" t="s">
        <v>287</v>
      </c>
      <c r="B13" s="73">
        <v>2216373.75</v>
      </c>
      <c r="C13" s="73">
        <v>9483.43</v>
      </c>
      <c r="D13" s="73">
        <v>2225857.1800000002</v>
      </c>
      <c r="E13" s="73">
        <v>1789927.99</v>
      </c>
      <c r="F13" s="73">
        <v>1789927.99</v>
      </c>
      <c r="G13" s="73">
        <f t="shared" si="2"/>
        <v>435929.19000000018</v>
      </c>
    </row>
    <row r="14" spans="1:7" x14ac:dyDescent="0.25">
      <c r="A14" s="84" t="s">
        <v>288</v>
      </c>
      <c r="B14" s="73">
        <v>4126183.6499999994</v>
      </c>
      <c r="C14" s="73">
        <v>914549.82000000007</v>
      </c>
      <c r="D14" s="73">
        <v>5040733.47</v>
      </c>
      <c r="E14" s="73">
        <v>3442674.6799999997</v>
      </c>
      <c r="F14" s="73">
        <v>3442674.2800000007</v>
      </c>
      <c r="G14" s="73">
        <f t="shared" si="2"/>
        <v>1598058.79</v>
      </c>
    </row>
    <row r="15" spans="1:7" x14ac:dyDescent="0.25">
      <c r="A15" s="84" t="s">
        <v>289</v>
      </c>
      <c r="B15" s="73">
        <v>5187720</v>
      </c>
      <c r="C15" s="73">
        <v>2186913.9</v>
      </c>
      <c r="D15" s="73">
        <v>7374633.9000000004</v>
      </c>
      <c r="E15" s="73">
        <v>4897234.05</v>
      </c>
      <c r="F15" s="73">
        <v>4897234.05</v>
      </c>
      <c r="G15" s="73">
        <f t="shared" si="2"/>
        <v>2477399.8500000006</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8697705.7200000007</v>
      </c>
      <c r="C18" s="82">
        <f t="shared" si="3"/>
        <v>1220339.4700000002</v>
      </c>
      <c r="D18" s="82">
        <f t="shared" si="3"/>
        <v>9918045.1899999995</v>
      </c>
      <c r="E18" s="82">
        <f t="shared" si="3"/>
        <v>9701064.6000000015</v>
      </c>
      <c r="F18" s="82">
        <f t="shared" si="3"/>
        <v>9701064.5999999996</v>
      </c>
      <c r="G18" s="82">
        <f t="shared" si="3"/>
        <v>216980.58999999927</v>
      </c>
    </row>
    <row r="19" spans="1:7" x14ac:dyDescent="0.25">
      <c r="A19" s="84" t="s">
        <v>293</v>
      </c>
      <c r="B19" s="73">
        <v>464222</v>
      </c>
      <c r="C19" s="73">
        <v>168109.09999999998</v>
      </c>
      <c r="D19" s="73">
        <v>632331.1</v>
      </c>
      <c r="E19" s="73">
        <v>590925.53999999992</v>
      </c>
      <c r="F19" s="73">
        <v>590925.53999999992</v>
      </c>
      <c r="G19" s="73">
        <f>D19-E19</f>
        <v>41405.560000000056</v>
      </c>
    </row>
    <row r="20" spans="1:7" x14ac:dyDescent="0.25">
      <c r="A20" s="84" t="s">
        <v>294</v>
      </c>
      <c r="B20" s="73">
        <v>21000</v>
      </c>
      <c r="C20" s="73">
        <v>13689.13</v>
      </c>
      <c r="D20" s="73">
        <v>34689.129999999997</v>
      </c>
      <c r="E20" s="73">
        <v>34353.509999999995</v>
      </c>
      <c r="F20" s="73">
        <v>34353.51</v>
      </c>
      <c r="G20" s="73">
        <f t="shared" ref="G20:G27" si="4">D20-E20</f>
        <v>335.62000000000262</v>
      </c>
    </row>
    <row r="21" spans="1:7" x14ac:dyDescent="0.25">
      <c r="A21" s="84" t="s">
        <v>295</v>
      </c>
      <c r="B21" s="73">
        <v>0</v>
      </c>
      <c r="C21" s="73">
        <v>0</v>
      </c>
      <c r="D21" s="73">
        <v>0</v>
      </c>
      <c r="E21" s="73">
        <v>0</v>
      </c>
      <c r="F21" s="73">
        <v>0</v>
      </c>
      <c r="G21" s="73">
        <f t="shared" si="4"/>
        <v>0</v>
      </c>
    </row>
    <row r="22" spans="1:7" x14ac:dyDescent="0.25">
      <c r="A22" s="84" t="s">
        <v>296</v>
      </c>
      <c r="B22" s="73">
        <v>4627000</v>
      </c>
      <c r="C22" s="73">
        <v>1292065.0300000003</v>
      </c>
      <c r="D22" s="73">
        <v>5919065.0300000003</v>
      </c>
      <c r="E22" s="73">
        <v>5764164.9700000007</v>
      </c>
      <c r="F22" s="73">
        <v>5764164.9699999997</v>
      </c>
      <c r="G22" s="73">
        <f t="shared" si="4"/>
        <v>154900.05999999959</v>
      </c>
    </row>
    <row r="23" spans="1:7" x14ac:dyDescent="0.25">
      <c r="A23" s="84" t="s">
        <v>297</v>
      </c>
      <c r="B23" s="73">
        <v>1614500</v>
      </c>
      <c r="C23" s="73">
        <v>-486207.2</v>
      </c>
      <c r="D23" s="73">
        <v>1128292.8</v>
      </c>
      <c r="E23" s="73">
        <v>1178830.7600000002</v>
      </c>
      <c r="F23" s="73">
        <v>1178830.76</v>
      </c>
      <c r="G23" s="73">
        <f t="shared" si="4"/>
        <v>-50537.960000000196</v>
      </c>
    </row>
    <row r="24" spans="1:7" x14ac:dyDescent="0.25">
      <c r="A24" s="84" t="s">
        <v>298</v>
      </c>
      <c r="B24" s="73">
        <v>1291445.8399999999</v>
      </c>
      <c r="C24" s="73">
        <v>258916.22999999998</v>
      </c>
      <c r="D24" s="73">
        <v>1550362.0699999998</v>
      </c>
      <c r="E24" s="73">
        <v>1524312.02</v>
      </c>
      <c r="F24" s="73">
        <v>1524312.0200000003</v>
      </c>
      <c r="G24" s="73">
        <f t="shared" si="4"/>
        <v>26050.049999999814</v>
      </c>
    </row>
    <row r="25" spans="1:7" x14ac:dyDescent="0.25">
      <c r="A25" s="84" t="s">
        <v>299</v>
      </c>
      <c r="B25" s="73">
        <v>322000</v>
      </c>
      <c r="C25" s="73">
        <v>-20900</v>
      </c>
      <c r="D25" s="73">
        <v>301100</v>
      </c>
      <c r="E25" s="73">
        <v>279646.96000000002</v>
      </c>
      <c r="F25" s="73">
        <v>279646.96000000002</v>
      </c>
      <c r="G25" s="73">
        <f t="shared" si="4"/>
        <v>21453.039999999979</v>
      </c>
    </row>
    <row r="26" spans="1:7" x14ac:dyDescent="0.25">
      <c r="A26" s="84" t="s">
        <v>300</v>
      </c>
      <c r="B26" s="73">
        <v>0</v>
      </c>
      <c r="C26" s="73">
        <v>0</v>
      </c>
      <c r="D26" s="73">
        <v>0</v>
      </c>
      <c r="E26" s="73">
        <v>0</v>
      </c>
      <c r="F26" s="73">
        <v>0</v>
      </c>
      <c r="G26" s="73">
        <f t="shared" si="4"/>
        <v>0</v>
      </c>
    </row>
    <row r="27" spans="1:7" x14ac:dyDescent="0.25">
      <c r="A27" s="84" t="s">
        <v>301</v>
      </c>
      <c r="B27" s="73">
        <v>357537.88</v>
      </c>
      <c r="C27" s="73">
        <v>-5332.8200000000088</v>
      </c>
      <c r="D27" s="73">
        <v>352205.06</v>
      </c>
      <c r="E27" s="73">
        <v>328830.83999999997</v>
      </c>
      <c r="F27" s="73">
        <v>328830.83999999997</v>
      </c>
      <c r="G27" s="73">
        <f t="shared" si="4"/>
        <v>23374.22000000003</v>
      </c>
    </row>
    <row r="28" spans="1:7" x14ac:dyDescent="0.25">
      <c r="A28" s="83" t="s">
        <v>302</v>
      </c>
      <c r="B28" s="82">
        <f t="shared" ref="B28:G28" si="5">SUM(B29:B37)</f>
        <v>27681617.290000003</v>
      </c>
      <c r="C28" s="82">
        <f t="shared" si="5"/>
        <v>-2410014.9700000002</v>
      </c>
      <c r="D28" s="82">
        <f t="shared" si="5"/>
        <v>25271602.320000004</v>
      </c>
      <c r="E28" s="82">
        <f t="shared" si="5"/>
        <v>24939985.690000005</v>
      </c>
      <c r="F28" s="82">
        <f t="shared" si="5"/>
        <v>24939985.690000005</v>
      </c>
      <c r="G28" s="82">
        <f t="shared" si="5"/>
        <v>331616.6300000014</v>
      </c>
    </row>
    <row r="29" spans="1:7" x14ac:dyDescent="0.25">
      <c r="A29" s="84" t="s">
        <v>303</v>
      </c>
      <c r="B29" s="73">
        <v>11766441.940000001</v>
      </c>
      <c r="C29" s="73">
        <v>887356.82999999984</v>
      </c>
      <c r="D29" s="73">
        <v>12653798.770000001</v>
      </c>
      <c r="E29" s="73">
        <v>12651277.09</v>
      </c>
      <c r="F29" s="73">
        <v>12651277.09</v>
      </c>
      <c r="G29" s="73">
        <f>D29-E29</f>
        <v>2521.6800000015646</v>
      </c>
    </row>
    <row r="30" spans="1:7" x14ac:dyDescent="0.25">
      <c r="A30" s="84" t="s">
        <v>304</v>
      </c>
      <c r="B30" s="73">
        <v>5766700</v>
      </c>
      <c r="C30" s="73">
        <v>-377546</v>
      </c>
      <c r="D30" s="73">
        <v>5389154</v>
      </c>
      <c r="E30" s="73">
        <v>5105512.8600000003</v>
      </c>
      <c r="F30" s="73">
        <v>5105512.8600000003</v>
      </c>
      <c r="G30" s="73">
        <f t="shared" ref="G30:G37" si="6">D30-E30</f>
        <v>283641.13999999966</v>
      </c>
    </row>
    <row r="31" spans="1:7" x14ac:dyDescent="0.25">
      <c r="A31" s="84" t="s">
        <v>305</v>
      </c>
      <c r="B31" s="73">
        <v>4220277.66</v>
      </c>
      <c r="C31" s="73">
        <v>-3268697.98</v>
      </c>
      <c r="D31" s="73">
        <v>951579.68000000017</v>
      </c>
      <c r="E31" s="73">
        <v>922132.8</v>
      </c>
      <c r="F31" s="73">
        <v>922132.8</v>
      </c>
      <c r="G31" s="73">
        <f t="shared" si="6"/>
        <v>29446.880000000121</v>
      </c>
    </row>
    <row r="32" spans="1:7" x14ac:dyDescent="0.25">
      <c r="A32" s="84" t="s">
        <v>306</v>
      </c>
      <c r="B32" s="73">
        <v>518000</v>
      </c>
      <c r="C32" s="73">
        <v>223981.85</v>
      </c>
      <c r="D32" s="73">
        <v>741981.85</v>
      </c>
      <c r="E32" s="73">
        <v>775555.3</v>
      </c>
      <c r="F32" s="73">
        <v>775555.3</v>
      </c>
      <c r="G32" s="73">
        <f t="shared" si="6"/>
        <v>-33573.45000000007</v>
      </c>
    </row>
    <row r="33" spans="1:7" ht="14.45" customHeight="1" x14ac:dyDescent="0.25">
      <c r="A33" s="84" t="s">
        <v>307</v>
      </c>
      <c r="B33" s="73">
        <v>2186697.69</v>
      </c>
      <c r="C33" s="73">
        <v>462301.33</v>
      </c>
      <c r="D33" s="73">
        <v>2648999.02</v>
      </c>
      <c r="E33" s="73">
        <v>2590140.19</v>
      </c>
      <c r="F33" s="73">
        <v>2590140.19</v>
      </c>
      <c r="G33" s="73">
        <f t="shared" si="6"/>
        <v>58858.830000000075</v>
      </c>
    </row>
    <row r="34" spans="1:7" ht="14.45" customHeight="1" x14ac:dyDescent="0.25">
      <c r="A34" s="84" t="s">
        <v>308</v>
      </c>
      <c r="B34" s="73">
        <v>53200</v>
      </c>
      <c r="C34" s="73">
        <v>-47000</v>
      </c>
      <c r="D34" s="73">
        <v>6200</v>
      </c>
      <c r="E34" s="73">
        <v>0</v>
      </c>
      <c r="F34" s="73">
        <v>0</v>
      </c>
      <c r="G34" s="73">
        <f t="shared" si="6"/>
        <v>6200</v>
      </c>
    </row>
    <row r="35" spans="1:7" ht="14.45" customHeight="1" x14ac:dyDescent="0.25">
      <c r="A35" s="84" t="s">
        <v>309</v>
      </c>
      <c r="B35" s="73">
        <v>34000</v>
      </c>
      <c r="C35" s="73">
        <v>-32800</v>
      </c>
      <c r="D35" s="73">
        <v>1200</v>
      </c>
      <c r="E35" s="73">
        <v>150</v>
      </c>
      <c r="F35" s="73">
        <v>150</v>
      </c>
      <c r="G35" s="73">
        <f t="shared" si="6"/>
        <v>1050</v>
      </c>
    </row>
    <row r="36" spans="1:7" ht="14.45" customHeight="1" x14ac:dyDescent="0.25">
      <c r="A36" s="84" t="s">
        <v>310</v>
      </c>
      <c r="B36" s="73">
        <v>252000</v>
      </c>
      <c r="C36" s="73">
        <v>-129986</v>
      </c>
      <c r="D36" s="73">
        <v>122014</v>
      </c>
      <c r="E36" s="73">
        <v>147673.01</v>
      </c>
      <c r="F36" s="73">
        <v>147673.01</v>
      </c>
      <c r="G36" s="73">
        <f t="shared" si="6"/>
        <v>-25659.010000000009</v>
      </c>
    </row>
    <row r="37" spans="1:7" ht="14.45" customHeight="1" x14ac:dyDescent="0.25">
      <c r="A37" s="84" t="s">
        <v>311</v>
      </c>
      <c r="B37" s="73">
        <v>2884300</v>
      </c>
      <c r="C37" s="73">
        <v>-127625</v>
      </c>
      <c r="D37" s="73">
        <v>2756675</v>
      </c>
      <c r="E37" s="73">
        <v>2747544.44</v>
      </c>
      <c r="F37" s="73">
        <v>2747544.44</v>
      </c>
      <c r="G37" s="73">
        <f t="shared" si="6"/>
        <v>9130.5600000000559</v>
      </c>
    </row>
    <row r="38" spans="1:7" x14ac:dyDescent="0.25">
      <c r="A38" s="83" t="s">
        <v>312</v>
      </c>
      <c r="B38" s="82">
        <f t="shared" ref="B38:G38" si="7">SUM(B39:B47)</f>
        <v>0</v>
      </c>
      <c r="C38" s="82">
        <f t="shared" si="7"/>
        <v>0</v>
      </c>
      <c r="D38" s="82">
        <f t="shared" si="7"/>
        <v>0</v>
      </c>
      <c r="E38" s="82">
        <f t="shared" si="7"/>
        <v>0</v>
      </c>
      <c r="F38" s="82">
        <f t="shared" si="7"/>
        <v>0</v>
      </c>
      <c r="G38" s="82">
        <f t="shared" si="7"/>
        <v>0</v>
      </c>
    </row>
    <row r="39" spans="1:7" x14ac:dyDescent="0.25">
      <c r="A39" s="84" t="s">
        <v>313</v>
      </c>
      <c r="B39" s="73">
        <v>0</v>
      </c>
      <c r="C39" s="73">
        <v>0</v>
      </c>
      <c r="D39" s="73">
        <v>0</v>
      </c>
      <c r="E39" s="73">
        <v>0</v>
      </c>
      <c r="F39" s="73">
        <v>0</v>
      </c>
      <c r="G39" s="73">
        <f>D39-E39</f>
        <v>0</v>
      </c>
    </row>
    <row r="40" spans="1:7" x14ac:dyDescent="0.25">
      <c r="A40" s="84" t="s">
        <v>314</v>
      </c>
      <c r="B40" s="73">
        <v>0</v>
      </c>
      <c r="C40" s="73">
        <v>0</v>
      </c>
      <c r="D40" s="73">
        <v>0</v>
      </c>
      <c r="E40" s="73">
        <v>0</v>
      </c>
      <c r="F40" s="73">
        <v>0</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0</v>
      </c>
      <c r="C42" s="73">
        <v>0</v>
      </c>
      <c r="D42" s="73">
        <v>0</v>
      </c>
      <c r="E42" s="73">
        <v>0</v>
      </c>
      <c r="F42" s="73">
        <v>0</v>
      </c>
      <c r="G42" s="73">
        <f t="shared" si="8"/>
        <v>0</v>
      </c>
    </row>
    <row r="43" spans="1:7" x14ac:dyDescent="0.25">
      <c r="A43" s="84" t="s">
        <v>317</v>
      </c>
      <c r="B43" s="73">
        <v>0</v>
      </c>
      <c r="C43" s="73">
        <v>0</v>
      </c>
      <c r="D43" s="73">
        <v>0</v>
      </c>
      <c r="E43" s="73">
        <v>0</v>
      </c>
      <c r="F43" s="73">
        <v>0</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0</v>
      </c>
      <c r="C46" s="73">
        <v>0</v>
      </c>
      <c r="D46" s="73">
        <v>0</v>
      </c>
      <c r="E46" s="73">
        <v>0</v>
      </c>
      <c r="F46" s="73">
        <v>0</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2234500</v>
      </c>
      <c r="C48" s="82">
        <f t="shared" si="9"/>
        <v>-622561.85000000009</v>
      </c>
      <c r="D48" s="82">
        <f t="shared" si="9"/>
        <v>1611938.15</v>
      </c>
      <c r="E48" s="82">
        <f t="shared" si="9"/>
        <v>1572257.8599999999</v>
      </c>
      <c r="F48" s="82">
        <f t="shared" si="9"/>
        <v>1572257.8599999999</v>
      </c>
      <c r="G48" s="82">
        <f t="shared" si="9"/>
        <v>39680.29</v>
      </c>
    </row>
    <row r="49" spans="1:7" x14ac:dyDescent="0.25">
      <c r="A49" s="84" t="s">
        <v>323</v>
      </c>
      <c r="B49" s="73">
        <v>209500</v>
      </c>
      <c r="C49" s="73">
        <v>-187710</v>
      </c>
      <c r="D49" s="73">
        <v>21790</v>
      </c>
      <c r="E49" s="73">
        <v>19789.71</v>
      </c>
      <c r="F49" s="73">
        <v>19789.71</v>
      </c>
      <c r="G49" s="73">
        <f>D49-E49</f>
        <v>2000.2900000000009</v>
      </c>
    </row>
    <row r="50" spans="1:7" x14ac:dyDescent="0.25">
      <c r="A50" s="84" t="s">
        <v>324</v>
      </c>
      <c r="B50" s="73">
        <v>2000</v>
      </c>
      <c r="C50" s="73">
        <v>-2000</v>
      </c>
      <c r="D50" s="73">
        <v>0</v>
      </c>
      <c r="E50" s="73">
        <v>0</v>
      </c>
      <c r="F50" s="73">
        <v>0</v>
      </c>
      <c r="G50" s="73">
        <f t="shared" ref="G50:G57" si="10">D50-E50</f>
        <v>0</v>
      </c>
    </row>
    <row r="51" spans="1:7" x14ac:dyDescent="0.25">
      <c r="A51" s="84" t="s">
        <v>325</v>
      </c>
      <c r="B51" s="73">
        <v>0</v>
      </c>
      <c r="C51" s="73">
        <v>0</v>
      </c>
      <c r="D51" s="73">
        <v>0</v>
      </c>
      <c r="E51" s="73">
        <v>0</v>
      </c>
      <c r="F51" s="73">
        <v>0</v>
      </c>
      <c r="G51" s="73">
        <f t="shared" si="10"/>
        <v>0</v>
      </c>
    </row>
    <row r="52" spans="1:7" x14ac:dyDescent="0.25">
      <c r="A52" s="84" t="s">
        <v>326</v>
      </c>
      <c r="B52" s="73">
        <v>0</v>
      </c>
      <c r="C52" s="73">
        <v>0</v>
      </c>
      <c r="D52" s="73">
        <v>0</v>
      </c>
      <c r="E52" s="73">
        <v>0</v>
      </c>
      <c r="F52" s="73">
        <v>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2023000</v>
      </c>
      <c r="C54" s="73">
        <v>-432851.85000000003</v>
      </c>
      <c r="D54" s="73">
        <v>1590148.15</v>
      </c>
      <c r="E54" s="73">
        <v>1552468.15</v>
      </c>
      <c r="F54" s="73">
        <v>1552468.15</v>
      </c>
      <c r="G54" s="73">
        <f t="shared" si="10"/>
        <v>37680</v>
      </c>
    </row>
    <row r="55" spans="1:7" x14ac:dyDescent="0.25">
      <c r="A55" s="84" t="s">
        <v>329</v>
      </c>
      <c r="B55" s="73">
        <v>0</v>
      </c>
      <c r="C55" s="73">
        <v>0</v>
      </c>
      <c r="D55" s="73">
        <v>0</v>
      </c>
      <c r="E55" s="73">
        <v>0</v>
      </c>
      <c r="F55" s="73">
        <v>0</v>
      </c>
      <c r="G55" s="73">
        <f t="shared" si="10"/>
        <v>0</v>
      </c>
    </row>
    <row r="56" spans="1:7" x14ac:dyDescent="0.25">
      <c r="A56" s="84" t="s">
        <v>330</v>
      </c>
      <c r="B56" s="73">
        <v>0</v>
      </c>
      <c r="C56" s="73">
        <v>0</v>
      </c>
      <c r="D56" s="73">
        <v>0</v>
      </c>
      <c r="E56" s="73">
        <v>0</v>
      </c>
      <c r="F56" s="73">
        <v>0</v>
      </c>
      <c r="G56" s="73">
        <f t="shared" si="10"/>
        <v>0</v>
      </c>
    </row>
    <row r="57" spans="1:7" x14ac:dyDescent="0.25">
      <c r="A57" s="84" t="s">
        <v>331</v>
      </c>
      <c r="B57" s="73">
        <v>0</v>
      </c>
      <c r="C57" s="73">
        <v>0</v>
      </c>
      <c r="D57" s="73">
        <v>0</v>
      </c>
      <c r="E57" s="73">
        <v>0</v>
      </c>
      <c r="F57" s="73">
        <v>0</v>
      </c>
      <c r="G57" s="73">
        <f t="shared" si="10"/>
        <v>0</v>
      </c>
    </row>
    <row r="58" spans="1:7" x14ac:dyDescent="0.25">
      <c r="A58" s="83" t="s">
        <v>332</v>
      </c>
      <c r="B58" s="82">
        <f t="shared" ref="B58:G58" si="11">SUM(B59:B61)</f>
        <v>5100000</v>
      </c>
      <c r="C58" s="82">
        <f t="shared" si="11"/>
        <v>-1984289.27</v>
      </c>
      <c r="D58" s="82">
        <f t="shared" si="11"/>
        <v>3115710.73</v>
      </c>
      <c r="E58" s="82">
        <f t="shared" si="11"/>
        <v>1173146.56</v>
      </c>
      <c r="F58" s="82">
        <f t="shared" si="11"/>
        <v>1173146.56</v>
      </c>
      <c r="G58" s="82">
        <f t="shared" si="11"/>
        <v>1942564.17</v>
      </c>
    </row>
    <row r="59" spans="1:7" x14ac:dyDescent="0.25">
      <c r="A59" s="84" t="s">
        <v>333</v>
      </c>
      <c r="B59" s="73">
        <v>5100000</v>
      </c>
      <c r="C59" s="73">
        <v>-1984289.27</v>
      </c>
      <c r="D59" s="73">
        <v>3115710.73</v>
      </c>
      <c r="E59" s="73">
        <v>1173146.56</v>
      </c>
      <c r="F59" s="73">
        <v>1173146.56</v>
      </c>
      <c r="G59" s="73">
        <f>D59-E59</f>
        <v>1942564.17</v>
      </c>
    </row>
    <row r="60" spans="1:7" x14ac:dyDescent="0.25">
      <c r="A60" s="84" t="s">
        <v>334</v>
      </c>
      <c r="B60" s="73">
        <v>0</v>
      </c>
      <c r="C60" s="73">
        <v>0</v>
      </c>
      <c r="D60" s="73">
        <v>0</v>
      </c>
      <c r="E60" s="73">
        <v>0</v>
      </c>
      <c r="F60" s="73">
        <v>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0</v>
      </c>
      <c r="C71" s="82">
        <f t="shared" si="15"/>
        <v>0</v>
      </c>
      <c r="D71" s="82">
        <f t="shared" si="15"/>
        <v>0</v>
      </c>
      <c r="E71" s="82">
        <f t="shared" si="15"/>
        <v>0</v>
      </c>
      <c r="F71" s="82">
        <f t="shared" si="15"/>
        <v>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0</v>
      </c>
      <c r="C73" s="73">
        <v>0</v>
      </c>
      <c r="D73" s="73">
        <v>0</v>
      </c>
      <c r="E73" s="73">
        <v>0</v>
      </c>
      <c r="F73" s="73">
        <v>0</v>
      </c>
      <c r="G73" s="73">
        <f t="shared" ref="G73:G74" si="16">D73-E73</f>
        <v>0</v>
      </c>
    </row>
    <row r="74" spans="1:7" x14ac:dyDescent="0.25">
      <c r="A74" s="84" t="s">
        <v>348</v>
      </c>
      <c r="B74" s="73">
        <v>0</v>
      </c>
      <c r="C74" s="73">
        <v>0</v>
      </c>
      <c r="D74" s="73">
        <v>0</v>
      </c>
      <c r="E74" s="73">
        <v>0</v>
      </c>
      <c r="F74" s="73">
        <v>0</v>
      </c>
      <c r="G74" s="73">
        <f t="shared" si="16"/>
        <v>0</v>
      </c>
    </row>
    <row r="75" spans="1:7" x14ac:dyDescent="0.25">
      <c r="A75" s="83" t="s">
        <v>349</v>
      </c>
      <c r="B75" s="82">
        <f t="shared" ref="B75:G75" si="17">SUM(B76:B82)</f>
        <v>0</v>
      </c>
      <c r="C75" s="82">
        <f t="shared" si="17"/>
        <v>428432.4</v>
      </c>
      <c r="D75" s="82">
        <f t="shared" si="17"/>
        <v>428432.4</v>
      </c>
      <c r="E75" s="82">
        <f t="shared" si="17"/>
        <v>428432.4</v>
      </c>
      <c r="F75" s="82">
        <f t="shared" si="17"/>
        <v>428432.4</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0</v>
      </c>
      <c r="C82" s="73">
        <v>428432.4</v>
      </c>
      <c r="D82" s="73">
        <v>428432.4</v>
      </c>
      <c r="E82" s="73">
        <v>428432.4</v>
      </c>
      <c r="F82" s="73">
        <v>428432.4</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69264870.409999996</v>
      </c>
      <c r="C159" s="89">
        <f t="shared" si="38"/>
        <v>-8.149072527885437E-10</v>
      </c>
      <c r="D159" s="89">
        <f t="shared" si="38"/>
        <v>69264870.409999996</v>
      </c>
      <c r="E159" s="89">
        <f t="shared" si="38"/>
        <v>60795776.680000015</v>
      </c>
      <c r="F159" s="89">
        <f t="shared" si="38"/>
        <v>60795776.280000009</v>
      </c>
      <c r="G159" s="89">
        <f t="shared" si="38"/>
        <v>8469093.7300000004</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2"/>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SISTEMA MUNICIPAL DE AGUA POTABLE Y ALCANTARILLADOS DE SAN JOSE ITURBIDE GUANAJUATO,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SUM(B10:B19)</f>
        <v>69264870.409999996</v>
      </c>
      <c r="C9" s="31">
        <f t="shared" ref="C9:G9" si="0">SUM(C10:C19)</f>
        <v>0</v>
      </c>
      <c r="D9" s="31">
        <f t="shared" si="0"/>
        <v>69264870.410000011</v>
      </c>
      <c r="E9" s="31">
        <f t="shared" si="0"/>
        <v>60795776.68</v>
      </c>
      <c r="F9" s="31">
        <f t="shared" si="0"/>
        <v>60795776.280000001</v>
      </c>
      <c r="G9" s="31">
        <f t="shared" si="0"/>
        <v>8469093.7300000042</v>
      </c>
    </row>
    <row r="10" spans="1:7" x14ac:dyDescent="0.25">
      <c r="A10" s="62" t="s">
        <v>542</v>
      </c>
      <c r="B10" s="73">
        <v>4294611.28</v>
      </c>
      <c r="C10" s="73">
        <v>-855584.37</v>
      </c>
      <c r="D10" s="73">
        <v>3439026.91</v>
      </c>
      <c r="E10" s="73">
        <v>2752424.04</v>
      </c>
      <c r="F10" s="73">
        <v>2757287.32</v>
      </c>
      <c r="G10" s="73">
        <v>686602.87000000023</v>
      </c>
    </row>
    <row r="11" spans="1:7" x14ac:dyDescent="0.25">
      <c r="A11" s="62" t="s">
        <v>543</v>
      </c>
      <c r="B11" s="73">
        <v>5369064.5800000001</v>
      </c>
      <c r="C11" s="73">
        <v>-313631.44999999995</v>
      </c>
      <c r="D11" s="73">
        <v>5055433.13</v>
      </c>
      <c r="E11" s="73">
        <v>4710737.28</v>
      </c>
      <c r="F11" s="73">
        <v>4705873.9000000004</v>
      </c>
      <c r="G11" s="73">
        <v>344695.84999999986</v>
      </c>
    </row>
    <row r="12" spans="1:7" x14ac:dyDescent="0.25">
      <c r="A12" s="62" t="s">
        <v>544</v>
      </c>
      <c r="B12" s="73">
        <v>22040527.550000001</v>
      </c>
      <c r="C12" s="73">
        <v>1298088.27</v>
      </c>
      <c r="D12" s="73">
        <v>23338615.82</v>
      </c>
      <c r="E12" s="73">
        <v>20741034.98</v>
      </c>
      <c r="F12" s="73">
        <v>20741034.879999999</v>
      </c>
      <c r="G12" s="73">
        <v>2597580.8400000003</v>
      </c>
    </row>
    <row r="13" spans="1:7" x14ac:dyDescent="0.25">
      <c r="A13" s="62" t="s">
        <v>545</v>
      </c>
      <c r="B13" s="73">
        <v>8721351.5999999996</v>
      </c>
      <c r="C13" s="73">
        <v>-967336.8899999999</v>
      </c>
      <c r="D13" s="73">
        <v>7754014.71</v>
      </c>
      <c r="E13" s="73">
        <v>6533332.6799999997</v>
      </c>
      <c r="F13" s="73">
        <v>6533332.5899999999</v>
      </c>
      <c r="G13" s="73">
        <v>1220682.03</v>
      </c>
    </row>
    <row r="14" spans="1:7" x14ac:dyDescent="0.25">
      <c r="A14" s="62" t="s">
        <v>546</v>
      </c>
      <c r="B14" s="73">
        <v>2586093.81</v>
      </c>
      <c r="C14" s="73">
        <v>47399.41</v>
      </c>
      <c r="D14" s="73">
        <v>2633493.2200000002</v>
      </c>
      <c r="E14" s="73">
        <v>2202327.96</v>
      </c>
      <c r="F14" s="73">
        <v>2202327.9300000002</v>
      </c>
      <c r="G14" s="73">
        <v>431165.26000000013</v>
      </c>
    </row>
    <row r="15" spans="1:7" x14ac:dyDescent="0.25">
      <c r="A15" s="62" t="s">
        <v>547</v>
      </c>
      <c r="B15" s="73">
        <v>665130.87</v>
      </c>
      <c r="C15" s="73">
        <v>-192838.27000000002</v>
      </c>
      <c r="D15" s="73">
        <v>472292.6</v>
      </c>
      <c r="E15" s="73">
        <v>396788.47999999998</v>
      </c>
      <c r="F15" s="73">
        <v>396788.47</v>
      </c>
      <c r="G15" s="73">
        <v>75504.12</v>
      </c>
    </row>
    <row r="16" spans="1:7" x14ac:dyDescent="0.25">
      <c r="A16" s="62" t="s">
        <v>548</v>
      </c>
      <c r="B16" s="73">
        <v>23970746.260000002</v>
      </c>
      <c r="C16" s="73">
        <v>717865.37000000011</v>
      </c>
      <c r="D16" s="73">
        <v>24688611.630000003</v>
      </c>
      <c r="E16" s="73">
        <v>21892794.289999999</v>
      </c>
      <c r="F16" s="73">
        <v>21892794.239999998</v>
      </c>
      <c r="G16" s="73">
        <v>2795817.3400000026</v>
      </c>
    </row>
    <row r="17" spans="1:7" x14ac:dyDescent="0.25">
      <c r="A17" s="62" t="s">
        <v>549</v>
      </c>
      <c r="B17" s="73">
        <v>1617344.46</v>
      </c>
      <c r="C17" s="73">
        <v>266037.93</v>
      </c>
      <c r="D17" s="73">
        <v>1883382.39</v>
      </c>
      <c r="E17" s="73">
        <v>1566336.97</v>
      </c>
      <c r="F17" s="73">
        <v>1566336.95</v>
      </c>
      <c r="G17" s="73">
        <v>317045.42</v>
      </c>
    </row>
    <row r="18" spans="1:7" x14ac:dyDescent="0.25">
      <c r="A18" s="62"/>
      <c r="B18" s="73"/>
      <c r="C18" s="73"/>
      <c r="D18" s="73"/>
      <c r="E18" s="73"/>
      <c r="F18" s="73"/>
      <c r="G18" s="73"/>
    </row>
    <row r="19" spans="1:7" x14ac:dyDescent="0.25">
      <c r="A19" s="62"/>
      <c r="B19" s="73"/>
      <c r="C19" s="73"/>
      <c r="D19" s="73"/>
      <c r="E19" s="73"/>
      <c r="F19" s="73"/>
      <c r="G19" s="73"/>
    </row>
    <row r="20" spans="1:7" x14ac:dyDescent="0.25">
      <c r="A20" s="32" t="s">
        <v>142</v>
      </c>
      <c r="B20" s="48"/>
      <c r="C20" s="48"/>
      <c r="D20" s="48"/>
      <c r="E20" s="48"/>
      <c r="F20" s="48"/>
      <c r="G20" s="48"/>
    </row>
    <row r="21" spans="1:7" x14ac:dyDescent="0.25">
      <c r="A21" s="3" t="s">
        <v>362</v>
      </c>
      <c r="B21" s="4">
        <f>SUM(B22:B29)</f>
        <v>0</v>
      </c>
      <c r="C21" s="4">
        <f t="shared" ref="C21:G21" si="1">SUM(C22:C29)</f>
        <v>0</v>
      </c>
      <c r="D21" s="4">
        <f t="shared" si="1"/>
        <v>0</v>
      </c>
      <c r="E21" s="4">
        <f t="shared" si="1"/>
        <v>0</v>
      </c>
      <c r="F21" s="4">
        <f t="shared" si="1"/>
        <v>0</v>
      </c>
      <c r="G21" s="4">
        <f t="shared" si="1"/>
        <v>0</v>
      </c>
    </row>
    <row r="22" spans="1:7" x14ac:dyDescent="0.25">
      <c r="A22" s="62"/>
      <c r="B22" s="73"/>
      <c r="C22" s="73"/>
      <c r="D22" s="73"/>
      <c r="E22" s="73"/>
      <c r="F22" s="73"/>
      <c r="G22" s="73"/>
    </row>
    <row r="23" spans="1:7" x14ac:dyDescent="0.25">
      <c r="A23" s="62"/>
      <c r="B23" s="73"/>
      <c r="C23" s="73"/>
      <c r="D23" s="73"/>
      <c r="E23" s="73"/>
      <c r="F23" s="73"/>
      <c r="G23" s="73"/>
    </row>
    <row r="24" spans="1:7" x14ac:dyDescent="0.25">
      <c r="A24" s="62"/>
      <c r="B24" s="73"/>
      <c r="C24" s="73"/>
      <c r="D24" s="73"/>
      <c r="E24" s="73"/>
      <c r="F24" s="73"/>
      <c r="G24" s="73"/>
    </row>
    <row r="25" spans="1:7" x14ac:dyDescent="0.25">
      <c r="A25" s="62"/>
      <c r="B25" s="73"/>
      <c r="C25" s="73"/>
      <c r="D25" s="73"/>
      <c r="E25" s="73"/>
      <c r="F25" s="73"/>
      <c r="G25" s="73"/>
    </row>
    <row r="26" spans="1:7" x14ac:dyDescent="0.25">
      <c r="A26" s="62"/>
      <c r="B26" s="73"/>
      <c r="C26" s="73"/>
      <c r="D26" s="73"/>
      <c r="E26" s="73"/>
      <c r="F26" s="73"/>
      <c r="G26" s="73"/>
    </row>
    <row r="27" spans="1:7" x14ac:dyDescent="0.25">
      <c r="A27" s="62"/>
      <c r="B27" s="73"/>
      <c r="C27" s="73"/>
      <c r="D27" s="73"/>
      <c r="E27" s="73"/>
      <c r="F27" s="73"/>
      <c r="G27" s="73"/>
    </row>
    <row r="28" spans="1:7" x14ac:dyDescent="0.25">
      <c r="A28" s="62"/>
      <c r="B28" s="73"/>
      <c r="C28" s="73"/>
      <c r="D28" s="73"/>
      <c r="E28" s="73"/>
      <c r="F28" s="73"/>
      <c r="G28" s="73"/>
    </row>
    <row r="29" spans="1:7" x14ac:dyDescent="0.25">
      <c r="A29" s="62"/>
      <c r="B29" s="73"/>
      <c r="C29" s="73"/>
      <c r="D29" s="73"/>
      <c r="E29" s="73"/>
      <c r="F29" s="73"/>
      <c r="G29" s="73"/>
    </row>
    <row r="30" spans="1:7" x14ac:dyDescent="0.25">
      <c r="A30" s="32" t="s">
        <v>142</v>
      </c>
      <c r="B30" s="48"/>
      <c r="C30" s="48"/>
      <c r="D30" s="48"/>
      <c r="E30" s="48"/>
      <c r="F30" s="48"/>
      <c r="G30" s="48"/>
    </row>
    <row r="31" spans="1:7" x14ac:dyDescent="0.25">
      <c r="A31" s="3" t="s">
        <v>358</v>
      </c>
      <c r="B31" s="4">
        <f>SUM(B21,B9)</f>
        <v>69264870.409999996</v>
      </c>
      <c r="C31" s="4">
        <f t="shared" ref="C31:G31" si="2">SUM(C21,C9)</f>
        <v>0</v>
      </c>
      <c r="D31" s="4">
        <f t="shared" si="2"/>
        <v>69264870.410000011</v>
      </c>
      <c r="E31" s="4">
        <f t="shared" si="2"/>
        <v>60795776.68</v>
      </c>
      <c r="F31" s="4">
        <f t="shared" si="2"/>
        <v>60795776.280000001</v>
      </c>
      <c r="G31" s="4">
        <f t="shared" si="2"/>
        <v>8469093.7300000042</v>
      </c>
    </row>
    <row r="32" spans="1:7" x14ac:dyDescent="0.25">
      <c r="A32" s="54"/>
      <c r="B32" s="54"/>
      <c r="C32" s="54"/>
      <c r="D32" s="54"/>
      <c r="E32" s="54"/>
      <c r="F32" s="54"/>
      <c r="G32" s="54"/>
    </row>
  </sheetData>
  <mergeCells count="4">
    <mergeCell ref="A7:A8"/>
    <mergeCell ref="B7:F7"/>
    <mergeCell ref="G7:G8"/>
    <mergeCell ref="A1:G1"/>
  </mergeCells>
  <dataValidations count="1">
    <dataValidation type="decimal" allowBlank="1" showInputMessage="1" showErrorMessage="1" sqref="B20:G21 B9:G9 B30:G3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20:G21 B30:G3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SISTEMA MUNICIPAL DE AGUA POTABLE Y ALCANTARILLADOS DE SAN JOSE ITURBIDE GUANAJUATO,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69264870.409999982</v>
      </c>
      <c r="C9" s="31">
        <f t="shared" ref="C9:G9" si="0">SUM(C10,C19,C27,C37)</f>
        <v>7.7852746471762657E-10</v>
      </c>
      <c r="D9" s="31">
        <f t="shared" si="0"/>
        <v>69264870.409999982</v>
      </c>
      <c r="E9" s="31">
        <f t="shared" si="0"/>
        <v>60795776.679999992</v>
      </c>
      <c r="F9" s="31">
        <f t="shared" si="0"/>
        <v>60795776.279999994</v>
      </c>
      <c r="G9" s="31">
        <f t="shared" si="0"/>
        <v>8469093.7299999893</v>
      </c>
    </row>
    <row r="10" spans="1:7" ht="15" customHeight="1" x14ac:dyDescent="0.25">
      <c r="A10" s="57" t="s">
        <v>369</v>
      </c>
      <c r="B10" s="46">
        <f>SUM(B11:B18)</f>
        <v>0</v>
      </c>
      <c r="C10" s="46">
        <f t="shared" ref="C10:G10" si="1">SUM(C11:C18)</f>
        <v>0</v>
      </c>
      <c r="D10" s="46">
        <f t="shared" si="1"/>
        <v>0</v>
      </c>
      <c r="E10" s="46">
        <f t="shared" si="1"/>
        <v>0</v>
      </c>
      <c r="F10" s="46">
        <f t="shared" si="1"/>
        <v>0</v>
      </c>
      <c r="G10" s="46">
        <f t="shared" si="1"/>
        <v>0</v>
      </c>
    </row>
    <row r="11" spans="1:7" x14ac:dyDescent="0.25">
      <c r="A11" s="76" t="s">
        <v>370</v>
      </c>
      <c r="B11" s="46">
        <v>0</v>
      </c>
      <c r="C11" s="46">
        <v>0</v>
      </c>
      <c r="D11" s="46">
        <v>0</v>
      </c>
      <c r="E11" s="46">
        <v>0</v>
      </c>
      <c r="F11" s="46">
        <v>0</v>
      </c>
      <c r="G11" s="46">
        <f>D11-E11</f>
        <v>0</v>
      </c>
    </row>
    <row r="12" spans="1:7" x14ac:dyDescent="0.25">
      <c r="A12" s="76" t="s">
        <v>371</v>
      </c>
      <c r="B12" s="46">
        <v>0</v>
      </c>
      <c r="C12" s="46">
        <v>0</v>
      </c>
      <c r="D12" s="46">
        <v>0</v>
      </c>
      <c r="E12" s="46">
        <v>0</v>
      </c>
      <c r="F12" s="46">
        <v>0</v>
      </c>
      <c r="G12" s="46">
        <f t="shared" ref="G12:G41" si="2">D12-E12</f>
        <v>0</v>
      </c>
    </row>
    <row r="13" spans="1:7" x14ac:dyDescent="0.25">
      <c r="A13" s="76" t="s">
        <v>372</v>
      </c>
      <c r="B13" s="46">
        <v>0</v>
      </c>
      <c r="C13" s="46">
        <v>0</v>
      </c>
      <c r="D13" s="46">
        <v>0</v>
      </c>
      <c r="E13" s="46">
        <v>0</v>
      </c>
      <c r="F13" s="46">
        <v>0</v>
      </c>
      <c r="G13" s="46">
        <f t="shared" si="2"/>
        <v>0</v>
      </c>
    </row>
    <row r="14" spans="1:7" x14ac:dyDescent="0.25">
      <c r="A14" s="76" t="s">
        <v>373</v>
      </c>
      <c r="B14" s="46">
        <v>0</v>
      </c>
      <c r="C14" s="46">
        <v>0</v>
      </c>
      <c r="D14" s="46">
        <v>0</v>
      </c>
      <c r="E14" s="46">
        <v>0</v>
      </c>
      <c r="F14" s="46">
        <v>0</v>
      </c>
      <c r="G14" s="46">
        <f t="shared" si="2"/>
        <v>0</v>
      </c>
    </row>
    <row r="15" spans="1:7" x14ac:dyDescent="0.25">
      <c r="A15" s="76" t="s">
        <v>374</v>
      </c>
      <c r="B15" s="46">
        <v>0</v>
      </c>
      <c r="C15" s="46">
        <v>0</v>
      </c>
      <c r="D15" s="46">
        <v>0</v>
      </c>
      <c r="E15" s="46">
        <v>0</v>
      </c>
      <c r="F15" s="46">
        <v>0</v>
      </c>
      <c r="G15" s="46">
        <f t="shared" si="2"/>
        <v>0</v>
      </c>
    </row>
    <row r="16" spans="1:7" x14ac:dyDescent="0.25">
      <c r="A16" s="76" t="s">
        <v>375</v>
      </c>
      <c r="B16" s="46">
        <v>0</v>
      </c>
      <c r="C16" s="46">
        <v>0</v>
      </c>
      <c r="D16" s="46">
        <v>0</v>
      </c>
      <c r="E16" s="46">
        <v>0</v>
      </c>
      <c r="F16" s="46">
        <v>0</v>
      </c>
      <c r="G16" s="46">
        <f t="shared" si="2"/>
        <v>0</v>
      </c>
    </row>
    <row r="17" spans="1:7" x14ac:dyDescent="0.25">
      <c r="A17" s="76" t="s">
        <v>376</v>
      </c>
      <c r="B17" s="46">
        <v>0</v>
      </c>
      <c r="C17" s="46">
        <v>0</v>
      </c>
      <c r="D17" s="46">
        <v>0</v>
      </c>
      <c r="E17" s="46">
        <v>0</v>
      </c>
      <c r="F17" s="46">
        <v>0</v>
      </c>
      <c r="G17" s="46">
        <f t="shared" si="2"/>
        <v>0</v>
      </c>
    </row>
    <row r="18" spans="1:7" x14ac:dyDescent="0.25">
      <c r="A18" s="76" t="s">
        <v>377</v>
      </c>
      <c r="B18" s="46">
        <v>0</v>
      </c>
      <c r="C18" s="46">
        <v>0</v>
      </c>
      <c r="D18" s="46">
        <v>0</v>
      </c>
      <c r="E18" s="46">
        <v>0</v>
      </c>
      <c r="F18" s="46">
        <v>0</v>
      </c>
      <c r="G18" s="46">
        <f t="shared" si="2"/>
        <v>0</v>
      </c>
    </row>
    <row r="19" spans="1:7" x14ac:dyDescent="0.25">
      <c r="A19" s="57" t="s">
        <v>378</v>
      </c>
      <c r="B19" s="46">
        <f>SUM(B20:B26)</f>
        <v>69264870.409999982</v>
      </c>
      <c r="C19" s="46">
        <f t="shared" ref="C19:G19" si="3">SUM(C20:C26)</f>
        <v>7.7852746471762657E-10</v>
      </c>
      <c r="D19" s="46">
        <f t="shared" si="3"/>
        <v>69264870.409999982</v>
      </c>
      <c r="E19" s="46">
        <f t="shared" si="3"/>
        <v>60795776.679999992</v>
      </c>
      <c r="F19" s="46">
        <f t="shared" si="3"/>
        <v>60795776.279999994</v>
      </c>
      <c r="G19" s="46">
        <f t="shared" si="3"/>
        <v>8469093.7299999893</v>
      </c>
    </row>
    <row r="20" spans="1:7" x14ac:dyDescent="0.25">
      <c r="A20" s="76" t="s">
        <v>516</v>
      </c>
      <c r="B20" s="46">
        <v>0</v>
      </c>
      <c r="C20" s="46">
        <v>0</v>
      </c>
      <c r="D20" s="46">
        <v>0</v>
      </c>
      <c r="E20" s="46">
        <v>0</v>
      </c>
      <c r="F20" s="46">
        <v>0</v>
      </c>
      <c r="G20" s="46">
        <f t="shared" si="2"/>
        <v>0</v>
      </c>
    </row>
    <row r="21" spans="1:7" x14ac:dyDescent="0.25">
      <c r="A21" s="76" t="s">
        <v>379</v>
      </c>
      <c r="B21" s="46">
        <v>69264870.409999982</v>
      </c>
      <c r="C21" s="46">
        <v>7.7852746471762657E-10</v>
      </c>
      <c r="D21" s="46">
        <v>69264870.409999982</v>
      </c>
      <c r="E21" s="46">
        <v>60795776.679999992</v>
      </c>
      <c r="F21" s="46">
        <v>60795776.279999994</v>
      </c>
      <c r="G21" s="46">
        <f t="shared" si="2"/>
        <v>8469093.7299999893</v>
      </c>
    </row>
    <row r="22" spans="1:7" x14ac:dyDescent="0.25">
      <c r="A22" s="76" t="s">
        <v>380</v>
      </c>
      <c r="B22" s="46">
        <v>0</v>
      </c>
      <c r="C22" s="46">
        <v>0</v>
      </c>
      <c r="D22" s="46">
        <v>0</v>
      </c>
      <c r="E22" s="46">
        <v>0</v>
      </c>
      <c r="F22" s="46">
        <v>0</v>
      </c>
      <c r="G22" s="46">
        <f t="shared" si="2"/>
        <v>0</v>
      </c>
    </row>
    <row r="23" spans="1:7" x14ac:dyDescent="0.25">
      <c r="A23" s="76" t="s">
        <v>381</v>
      </c>
      <c r="B23" s="46">
        <v>0</v>
      </c>
      <c r="C23" s="46">
        <v>0</v>
      </c>
      <c r="D23" s="46">
        <v>0</v>
      </c>
      <c r="E23" s="46">
        <v>0</v>
      </c>
      <c r="F23" s="46">
        <v>0</v>
      </c>
      <c r="G23" s="46">
        <f t="shared" si="2"/>
        <v>0</v>
      </c>
    </row>
    <row r="24" spans="1:7" x14ac:dyDescent="0.25">
      <c r="A24" s="76" t="s">
        <v>517</v>
      </c>
      <c r="B24" s="46">
        <v>0</v>
      </c>
      <c r="C24" s="46">
        <v>0</v>
      </c>
      <c r="D24" s="46">
        <v>0</v>
      </c>
      <c r="E24" s="46">
        <v>0</v>
      </c>
      <c r="F24" s="46">
        <v>0</v>
      </c>
      <c r="G24" s="46">
        <f t="shared" si="2"/>
        <v>0</v>
      </c>
    </row>
    <row r="25" spans="1:7" x14ac:dyDescent="0.25">
      <c r="A25" s="76" t="s">
        <v>382</v>
      </c>
      <c r="B25" s="46">
        <v>0</v>
      </c>
      <c r="C25" s="46">
        <v>0</v>
      </c>
      <c r="D25" s="46">
        <v>0</v>
      </c>
      <c r="E25" s="46">
        <v>0</v>
      </c>
      <c r="F25" s="46">
        <v>0</v>
      </c>
      <c r="G25" s="46">
        <f t="shared" si="2"/>
        <v>0</v>
      </c>
    </row>
    <row r="26" spans="1:7" x14ac:dyDescent="0.25">
      <c r="A26" s="76" t="s">
        <v>383</v>
      </c>
      <c r="B26" s="46">
        <v>0</v>
      </c>
      <c r="C26" s="46">
        <v>0</v>
      </c>
      <c r="D26" s="46">
        <v>0</v>
      </c>
      <c r="E26" s="46">
        <v>0</v>
      </c>
      <c r="F26" s="46">
        <v>0</v>
      </c>
      <c r="G26" s="46">
        <f t="shared" si="2"/>
        <v>0</v>
      </c>
    </row>
    <row r="27" spans="1:7" x14ac:dyDescent="0.25">
      <c r="A27" s="57" t="s">
        <v>384</v>
      </c>
      <c r="B27" s="46">
        <f>SUM(B28:B36)</f>
        <v>0</v>
      </c>
      <c r="C27" s="46">
        <f t="shared" ref="C27:F27" si="4">SUM(C28:C36)</f>
        <v>0</v>
      </c>
      <c r="D27" s="46">
        <f t="shared" si="4"/>
        <v>0</v>
      </c>
      <c r="E27" s="46">
        <f t="shared" si="4"/>
        <v>0</v>
      </c>
      <c r="F27" s="46">
        <f t="shared" si="4"/>
        <v>0</v>
      </c>
      <c r="G27" s="46">
        <f t="shared" si="2"/>
        <v>0</v>
      </c>
    </row>
    <row r="28" spans="1:7" x14ac:dyDescent="0.25">
      <c r="A28" s="79" t="s">
        <v>385</v>
      </c>
      <c r="B28" s="46">
        <v>0</v>
      </c>
      <c r="C28" s="46">
        <v>0</v>
      </c>
      <c r="D28" s="46">
        <v>0</v>
      </c>
      <c r="E28" s="46">
        <v>0</v>
      </c>
      <c r="F28" s="46">
        <v>0</v>
      </c>
      <c r="G28" s="46">
        <f t="shared" si="2"/>
        <v>0</v>
      </c>
    </row>
    <row r="29" spans="1:7" x14ac:dyDescent="0.25">
      <c r="A29" s="76" t="s">
        <v>386</v>
      </c>
      <c r="B29" s="46">
        <v>0</v>
      </c>
      <c r="C29" s="46">
        <v>0</v>
      </c>
      <c r="D29" s="46">
        <v>0</v>
      </c>
      <c r="E29" s="46">
        <v>0</v>
      </c>
      <c r="F29" s="46">
        <v>0</v>
      </c>
      <c r="G29" s="46">
        <f t="shared" si="2"/>
        <v>0</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0</v>
      </c>
      <c r="C34" s="46">
        <v>0</v>
      </c>
      <c r="D34" s="46">
        <v>0</v>
      </c>
      <c r="E34" s="46">
        <v>0</v>
      </c>
      <c r="F34" s="46">
        <v>0</v>
      </c>
      <c r="G34" s="46">
        <f t="shared" si="2"/>
        <v>0</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69264870.409999982</v>
      </c>
      <c r="C77" s="4">
        <f t="shared" ref="C77:G77" si="12">C43+C9</f>
        <v>7.7852746471762657E-10</v>
      </c>
      <c r="D77" s="4">
        <f t="shared" si="12"/>
        <v>69264870.409999982</v>
      </c>
      <c r="E77" s="4">
        <f t="shared" si="12"/>
        <v>60795776.679999992</v>
      </c>
      <c r="F77" s="4">
        <f t="shared" si="12"/>
        <v>60795776.279999994</v>
      </c>
      <c r="G77" s="4">
        <f t="shared" si="12"/>
        <v>8469093.7299999893</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SISTEMA MUNICIPAL DE AGUA POTABLE Y ALCANTARILLADOS DE SAN JOSE ITURBIDE GUANAJUATO,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25551047.399999999</v>
      </c>
      <c r="C9" s="119">
        <f t="shared" ref="C9:G9" si="0">SUM(C10,C11,C12,C15,C16,C19)</f>
        <v>3368094.22</v>
      </c>
      <c r="D9" s="119">
        <f t="shared" si="0"/>
        <v>28919141.619999997</v>
      </c>
      <c r="E9" s="119">
        <f t="shared" si="0"/>
        <v>22980889.57</v>
      </c>
      <c r="F9" s="119">
        <f t="shared" si="0"/>
        <v>22980889.170000013</v>
      </c>
      <c r="G9" s="119">
        <f t="shared" si="0"/>
        <v>5938252.049999997</v>
      </c>
    </row>
    <row r="10" spans="1:7" x14ac:dyDescent="0.25">
      <c r="A10" s="57" t="s">
        <v>513</v>
      </c>
      <c r="B10" s="73">
        <v>25551047.399999999</v>
      </c>
      <c r="C10" s="73">
        <v>3368094.22</v>
      </c>
      <c r="D10" s="73">
        <v>28919141.619999997</v>
      </c>
      <c r="E10" s="73">
        <v>22980889.57</v>
      </c>
      <c r="F10" s="73">
        <v>22980889.170000013</v>
      </c>
      <c r="G10" s="74">
        <f>D10-E10</f>
        <v>5938252.049999997</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25551047.399999999</v>
      </c>
      <c r="C33" s="37">
        <f t="shared" ref="C33:G33" si="8">C21+C9</f>
        <v>3368094.22</v>
      </c>
      <c r="D33" s="37">
        <f t="shared" si="8"/>
        <v>28919141.619999997</v>
      </c>
      <c r="E33" s="37">
        <f t="shared" si="8"/>
        <v>22980889.57</v>
      </c>
      <c r="F33" s="37">
        <f t="shared" si="8"/>
        <v>22980889.170000013</v>
      </c>
      <c r="G33" s="37">
        <f t="shared" si="8"/>
        <v>5938252.049999997</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Usuario de Windows</cp:lastModifiedBy>
  <dcterms:created xsi:type="dcterms:W3CDTF">2023-03-16T22:14:51Z</dcterms:created>
  <dcterms:modified xsi:type="dcterms:W3CDTF">2026-01-27T16:10:36Z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